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6065" windowHeight="11235" activeTab="0"/>
  </bookViews>
  <sheets>
    <sheet name="Body" sheetId="1" r:id="rId1"/>
    <sheet name="Procenta" sheetId="2" r:id="rId2"/>
    <sheet name="Graf1" sheetId="3" r:id="rId3"/>
    <sheet name="Graf2" sheetId="4" r:id="rId4"/>
    <sheet name="Souhrn" sheetId="5" r:id="rId5"/>
  </sheets>
  <definedNames/>
  <calcPr fullCalcOnLoad="1"/>
</workbook>
</file>

<file path=xl/sharedStrings.xml><?xml version="1.0" encoding="utf-8"?>
<sst xmlns="http://schemas.openxmlformats.org/spreadsheetml/2006/main" count="31" uniqueCount="29">
  <si>
    <t>JMÉNO</t>
  </si>
  <si>
    <t>MAXIMUM</t>
  </si>
  <si>
    <t>CELKEM</t>
  </si>
  <si>
    <t>%</t>
  </si>
  <si>
    <t>ZNÁMKA</t>
  </si>
  <si>
    <t>Body Celkem</t>
  </si>
  <si>
    <t>Celkem %</t>
  </si>
  <si>
    <t>MAXIMUM (bodů)</t>
  </si>
  <si>
    <t>Baštová</t>
  </si>
  <si>
    <t>Timmermansová</t>
  </si>
  <si>
    <t>Vrbová Andrea</t>
  </si>
  <si>
    <t>Mareš</t>
  </si>
  <si>
    <t>Carasová</t>
  </si>
  <si>
    <t>Bilenčuková</t>
  </si>
  <si>
    <t>Vysočan</t>
  </si>
  <si>
    <t>Joklová Veronika</t>
  </si>
  <si>
    <t>Sedláčková Bára</t>
  </si>
  <si>
    <t>Dominová</t>
  </si>
  <si>
    <t>Valentová</t>
  </si>
  <si>
    <t>Kalenský</t>
  </si>
  <si>
    <t>Salvová</t>
  </si>
  <si>
    <t>Venerová</t>
  </si>
  <si>
    <t>Bohuslavová</t>
  </si>
  <si>
    <t>Peltan</t>
  </si>
  <si>
    <t>Hornová</t>
  </si>
  <si>
    <t>Dolanský</t>
  </si>
  <si>
    <t>Švecová</t>
  </si>
  <si>
    <t>Havlíčková</t>
  </si>
  <si>
    <t>Úkol 8 opsaný od Baštové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</si>
</sst>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\ 00"/>
    <numFmt numFmtId="174" formatCode="#,##0.00\ &quot;Kč&quot;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55"/>
      <name val="Arial CE"/>
      <family val="2"/>
    </font>
    <font>
      <sz val="12"/>
      <name val="Arial"/>
      <family val="0"/>
    </font>
    <font>
      <sz val="12"/>
      <name val="Tahoma"/>
      <family val="2"/>
    </font>
    <font>
      <sz val="10"/>
      <color indexed="10"/>
      <name val="Arial CE"/>
      <family val="0"/>
    </font>
    <font>
      <sz val="10"/>
      <color indexed="2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medium"/>
      <right style="hair">
        <color indexed="22"/>
      </right>
      <top>
        <color indexed="63"/>
      </top>
      <bottom style="hair"/>
    </border>
    <border>
      <left style="hair">
        <color indexed="22"/>
      </left>
      <right style="hair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hair">
        <color indexed="22"/>
      </left>
      <right style="hair">
        <color indexed="22"/>
      </right>
      <top style="thick"/>
      <bottom style="medium"/>
    </border>
    <border>
      <left style="hair"/>
      <right style="hair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hair">
        <color indexed="22"/>
      </right>
      <top style="medium"/>
      <bottom style="thick"/>
    </border>
    <border>
      <left style="hair">
        <color indexed="22"/>
      </left>
      <right style="hair">
        <color indexed="22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medium"/>
      <right style="hair"/>
      <top style="thick"/>
      <bottom style="medium"/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medium"/>
      <right style="hair">
        <color indexed="22"/>
      </right>
      <top style="hair"/>
      <bottom style="hair"/>
    </border>
    <border>
      <left style="hair">
        <color indexed="22"/>
      </left>
      <right style="hair">
        <color indexed="22"/>
      </right>
      <top style="hair"/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 style="medium"/>
      <right style="hair">
        <color indexed="22"/>
      </right>
      <top style="thick"/>
      <bottom style="medium"/>
    </border>
    <border>
      <left style="hair">
        <color indexed="22"/>
      </left>
      <right>
        <color indexed="63"/>
      </right>
      <top style="thick"/>
      <bottom style="medium"/>
    </border>
    <border>
      <left style="hair">
        <color indexed="22"/>
      </left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72" fontId="0" fillId="3" borderId="5" xfId="0" applyNumberForma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2" fontId="0" fillId="5" borderId="5" xfId="0" applyNumberForma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" fillId="5" borderId="23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4" xfId="0" applyNumberFormat="1" applyFont="1" applyFill="1" applyBorder="1" applyAlignment="1">
      <alignment horizontal="center" vertical="center" shrinkToFit="1"/>
    </xf>
    <xf numFmtId="0" fontId="0" fillId="4" borderId="24" xfId="0" applyNumberFormat="1" applyFont="1" applyFill="1" applyBorder="1" applyAlignment="1">
      <alignment horizontal="center" vertical="center" shrinkToFit="1"/>
    </xf>
    <xf numFmtId="0" fontId="0" fillId="4" borderId="25" xfId="0" applyNumberFormat="1" applyFont="1" applyFill="1" applyBorder="1" applyAlignment="1">
      <alignment horizontal="center" vertical="center" shrinkToFit="1"/>
    </xf>
    <xf numFmtId="0" fontId="0" fillId="4" borderId="26" xfId="0" applyNumberFormat="1" applyFont="1" applyFill="1" applyBorder="1" applyAlignment="1">
      <alignment horizontal="center" vertical="center" shrinkToFit="1"/>
    </xf>
    <xf numFmtId="0" fontId="0" fillId="4" borderId="27" xfId="0" applyNumberFormat="1" applyFont="1" applyFill="1" applyBorder="1" applyAlignment="1">
      <alignment horizontal="center" vertical="center" shrinkToFit="1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30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585FF"/>
      <rgbColor rgb="001AC4E6"/>
      <rgbColor rgb="0032CEA9"/>
      <rgbColor rgb="0000DA6D"/>
      <rgbColor rgb="007BF600"/>
      <rgbColor rgb="00F8FE00"/>
      <rgbColor rgb="00FFC111"/>
      <rgbColor rgb="00F48C02"/>
      <rgbColor rgb="00FF0D0D"/>
      <rgbColor rgb="00F6008D"/>
      <rgbColor rgb="00E200C7"/>
      <rgbColor rgb="009E1DFF"/>
      <rgbColor rgb="0029668F"/>
      <rgbColor rgb="00475C2A"/>
      <rgbColor rgb="004D4D03"/>
      <rgbColor rgb="0080380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40"/>
      <c:rotY val="129"/>
      <c:depthPercent val="100"/>
      <c:rAngAx val="1"/>
    </c:view3D>
    <c:plotArea>
      <c:layout>
        <c:manualLayout>
          <c:xMode val="edge"/>
          <c:yMode val="edge"/>
          <c:x val="0.00025"/>
          <c:y val="0.0065"/>
          <c:w val="0.99975"/>
          <c:h val="0.991"/>
        </c:manualLayout>
      </c:layout>
      <c:line3DChart>
        <c:grouping val="standard"/>
        <c:varyColors val="0"/>
        <c:ser>
          <c:idx val="0"/>
          <c:order val="0"/>
          <c:tx>
            <c:strRef>
              <c:f>Procenta!$B$3</c:f>
              <c:strCache>
                <c:ptCount val="1"/>
                <c:pt idx="0">
                  <c:v>Salvová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Procenta!$C$3:$K$3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88.88888888888889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Procenta!$B$4</c:f>
              <c:strCache>
                <c:ptCount val="1"/>
                <c:pt idx="0">
                  <c:v>Mareš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Procenta!$C$4:$K$4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100</c:v>
                </c:pt>
                <c:pt idx="4">
                  <c:v>91.66666666666666</c:v>
                </c:pt>
                <c:pt idx="5">
                  <c:v>75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Procenta!$B$5</c:f>
              <c:strCache>
                <c:ptCount val="1"/>
                <c:pt idx="0">
                  <c:v>Peltan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val>
            <c:numRef>
              <c:f>Procenta!$C$5:$K$5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100</c:v>
                </c:pt>
                <c:pt idx="4">
                  <c:v>95.83333333333334</c:v>
                </c:pt>
                <c:pt idx="5">
                  <c:v>87.5</c:v>
                </c:pt>
                <c:pt idx="6">
                  <c:v>0</c:v>
                </c:pt>
                <c:pt idx="7">
                  <c:v>66.66666666666666</c:v>
                </c:pt>
                <c:pt idx="8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Procenta!$B$6</c:f>
              <c:strCache>
                <c:ptCount val="1"/>
                <c:pt idx="0">
                  <c:v>Venerová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val>
            <c:numRef>
              <c:f>Procenta!$C$6:$K$6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100</c:v>
                </c:pt>
                <c:pt idx="4">
                  <c:v>83.33333333333334</c:v>
                </c:pt>
                <c:pt idx="5">
                  <c:v>87.5</c:v>
                </c:pt>
                <c:pt idx="6">
                  <c:v>0</c:v>
                </c:pt>
                <c:pt idx="7">
                  <c:v>88.88888888888889</c:v>
                </c:pt>
                <c:pt idx="8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Procenta!$B$7</c:f>
              <c:strCache>
                <c:ptCount val="1"/>
                <c:pt idx="0">
                  <c:v>Bohuslavová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val>
            <c:numRef>
              <c:f>Procenta!$C$7:$K$7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66.66666666666666</c:v>
                </c:pt>
                <c:pt idx="4">
                  <c:v>83.33333333333334</c:v>
                </c:pt>
                <c:pt idx="5">
                  <c:v>75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Procenta!$B$8</c:f>
              <c:strCache>
                <c:ptCount val="1"/>
                <c:pt idx="0">
                  <c:v>Hornová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val>
            <c:numRef>
              <c:f>Procenta!$C$8:$K$8</c:f>
              <c:numCache>
                <c:ptCount val="9"/>
                <c:pt idx="0">
                  <c:v>100</c:v>
                </c:pt>
                <c:pt idx="1">
                  <c:v>90</c:v>
                </c:pt>
                <c:pt idx="2">
                  <c:v>83.33333333333334</c:v>
                </c:pt>
                <c:pt idx="3">
                  <c:v>86.66666666666667</c:v>
                </c:pt>
                <c:pt idx="4">
                  <c:v>87.5</c:v>
                </c:pt>
                <c:pt idx="5">
                  <c:v>87.5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Procenta!$B$9</c:f>
              <c:strCache>
                <c:ptCount val="1"/>
                <c:pt idx="0">
                  <c:v>Carasová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val>
            <c:numRef>
              <c:f>Procenta!$C$9:$K$9</c:f>
              <c:numCache>
                <c:ptCount val="9"/>
                <c:pt idx="0">
                  <c:v>100</c:v>
                </c:pt>
                <c:pt idx="1">
                  <c:v>90</c:v>
                </c:pt>
                <c:pt idx="2">
                  <c:v>58.333333333333336</c:v>
                </c:pt>
                <c:pt idx="3">
                  <c:v>76.66666666666667</c:v>
                </c:pt>
                <c:pt idx="4">
                  <c:v>75</c:v>
                </c:pt>
                <c:pt idx="5">
                  <c:v>62.5</c:v>
                </c:pt>
                <c:pt idx="6">
                  <c:v>0</c:v>
                </c:pt>
                <c:pt idx="7">
                  <c:v>55.55555555555556</c:v>
                </c:pt>
                <c:pt idx="8">
                  <c:v>0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Procenta!$B$10</c:f>
              <c:strCache>
                <c:ptCount val="1"/>
                <c:pt idx="0">
                  <c:v>Vysočan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val>
            <c:numRef>
              <c:f>Procenta!$C$10:$K$10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53.333333333333336</c:v>
                </c:pt>
                <c:pt idx="4">
                  <c:v>62.5</c:v>
                </c:pt>
                <c:pt idx="5">
                  <c:v>68.75</c:v>
                </c:pt>
                <c:pt idx="6">
                  <c:v>0</c:v>
                </c:pt>
                <c:pt idx="7">
                  <c:v>33.33333333333333</c:v>
                </c:pt>
                <c:pt idx="8">
                  <c:v>0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Procenta!$B$11</c:f>
              <c:strCache>
                <c:ptCount val="1"/>
                <c:pt idx="0">
                  <c:v>Dominová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val>
            <c:numRef>
              <c:f>Procenta!$C$11:$K$11</c:f>
              <c:numCache>
                <c:ptCount val="9"/>
                <c:pt idx="0">
                  <c:v>70</c:v>
                </c:pt>
                <c:pt idx="1">
                  <c:v>80</c:v>
                </c:pt>
                <c:pt idx="2">
                  <c:v>100</c:v>
                </c:pt>
                <c:pt idx="3">
                  <c:v>33.33333333333333</c:v>
                </c:pt>
                <c:pt idx="4">
                  <c:v>83.33333333333334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</c:numCache>
            </c:numRef>
          </c:val>
          <c:smooth val="1"/>
        </c:ser>
        <c:ser>
          <c:idx val="9"/>
          <c:order val="9"/>
          <c:tx>
            <c:strRef>
              <c:f>Procenta!$B$12</c:f>
              <c:strCache>
                <c:ptCount val="1"/>
                <c:pt idx="0">
                  <c:v>Baštová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Procenta!$C$12:$K$12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73.33333333333333</c:v>
                </c:pt>
                <c:pt idx="4">
                  <c:v>33.33333333333333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</c:numCache>
            </c:numRef>
          </c:val>
          <c:smooth val="1"/>
        </c:ser>
        <c:ser>
          <c:idx val="10"/>
          <c:order val="10"/>
          <c:tx>
            <c:strRef>
              <c:f>Procenta!$B$13</c:f>
              <c:strCache>
                <c:ptCount val="1"/>
                <c:pt idx="0">
                  <c:v>Joklová Veronika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Procenta!$C$13:$K$13</c:f>
              <c:numCache>
                <c:ptCount val="9"/>
                <c:pt idx="0">
                  <c:v>100</c:v>
                </c:pt>
                <c:pt idx="1">
                  <c:v>80</c:v>
                </c:pt>
                <c:pt idx="2">
                  <c:v>83.33333333333334</c:v>
                </c:pt>
                <c:pt idx="3">
                  <c:v>33.33333333333333</c:v>
                </c:pt>
                <c:pt idx="4">
                  <c:v>25</c:v>
                </c:pt>
                <c:pt idx="5">
                  <c:v>87.5</c:v>
                </c:pt>
                <c:pt idx="6">
                  <c:v>0</c:v>
                </c:pt>
                <c:pt idx="7">
                  <c:v>44.44444444444444</c:v>
                </c:pt>
                <c:pt idx="8">
                  <c:v>0</c:v>
                </c:pt>
              </c:numCache>
            </c:numRef>
          </c:val>
          <c:smooth val="1"/>
        </c:ser>
        <c:ser>
          <c:idx val="11"/>
          <c:order val="11"/>
          <c:tx>
            <c:strRef>
              <c:f>Procenta!$B$14</c:f>
              <c:strCache>
                <c:ptCount val="1"/>
                <c:pt idx="0">
                  <c:v>Švecová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val>
            <c:numRef>
              <c:f>Procenta!$C$14:$K$14</c:f>
              <c:numCache>
                <c:ptCount val="9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80</c:v>
                </c:pt>
                <c:pt idx="4">
                  <c:v>58.333333333333336</c:v>
                </c:pt>
                <c:pt idx="5">
                  <c:v>56.25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</c:numCache>
            </c:numRef>
          </c:val>
          <c:smooth val="1"/>
        </c:ser>
        <c:ser>
          <c:idx val="12"/>
          <c:order val="12"/>
          <c:tx>
            <c:strRef>
              <c:f>Procenta!$B$15</c:f>
              <c:strCache>
                <c:ptCount val="1"/>
                <c:pt idx="0">
                  <c:v>Sedláčková Bára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val>
            <c:numRef>
              <c:f>Procenta!$C$15:$K$15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50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3"/>
          <c:order val="13"/>
          <c:tx>
            <c:strRef>
              <c:f>Procenta!$B$16</c:f>
              <c:strCache>
                <c:ptCount val="1"/>
                <c:pt idx="0">
                  <c:v>Valentová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val>
            <c:numRef>
              <c:f>Procenta!$C$16:$K$16</c:f>
              <c:numCache>
                <c:ptCount val="9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66.66666666666666</c:v>
                </c:pt>
                <c:pt idx="4">
                  <c:v>83.33333333333334</c:v>
                </c:pt>
                <c:pt idx="5">
                  <c:v>0</c:v>
                </c:pt>
                <c:pt idx="6">
                  <c:v>0</c:v>
                </c:pt>
                <c:pt idx="7">
                  <c:v>11.11111111111111</c:v>
                </c:pt>
                <c:pt idx="8">
                  <c:v>0</c:v>
                </c:pt>
              </c:numCache>
            </c:numRef>
          </c:val>
          <c:smooth val="1"/>
        </c:ser>
        <c:ser>
          <c:idx val="14"/>
          <c:order val="14"/>
          <c:tx>
            <c:strRef>
              <c:f>Procenta!$B$17</c:f>
              <c:strCache>
                <c:ptCount val="1"/>
                <c:pt idx="0">
                  <c:v>Dolanský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val>
            <c:numRef>
              <c:f>Procenta!$C$17:$K$17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66.66666666666666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5"/>
          <c:order val="15"/>
          <c:tx>
            <c:strRef>
              <c:f>Procenta!$B$18</c:f>
              <c:strCache>
                <c:ptCount val="1"/>
                <c:pt idx="0">
                  <c:v>Timmermansová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val>
            <c:numRef>
              <c:f>Procenta!$C$18:$K$18</c:f>
              <c:numCache>
                <c:ptCount val="9"/>
                <c:pt idx="0">
                  <c:v>70</c:v>
                </c:pt>
                <c:pt idx="1">
                  <c:v>0</c:v>
                </c:pt>
                <c:pt idx="2">
                  <c:v>58.333333333333336</c:v>
                </c:pt>
                <c:pt idx="3">
                  <c:v>73.33333333333333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6"/>
          <c:order val="16"/>
          <c:tx>
            <c:strRef>
              <c:f>Procenta!$B$19</c:f>
              <c:strCache>
                <c:ptCount val="1"/>
                <c:pt idx="0">
                  <c:v>Vrbová Andrea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val>
            <c:numRef>
              <c:f>Procenta!$C$19:$K$19</c:f>
              <c:numCache>
                <c:ptCount val="9"/>
                <c:pt idx="0">
                  <c:v>70</c:v>
                </c:pt>
                <c:pt idx="1">
                  <c:v>100</c:v>
                </c:pt>
                <c:pt idx="2">
                  <c:v>58.333333333333336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gapDepth val="100"/>
        <c:axId val="8969751"/>
        <c:axId val="13618896"/>
        <c:axId val="55461201"/>
      </c:line3DChart>
      <c:catAx>
        <c:axId val="8969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618896"/>
        <c:crosses val="max"/>
        <c:auto val="1"/>
        <c:lblOffset val="100"/>
        <c:noMultiLvlLbl val="0"/>
      </c:catAx>
      <c:valAx>
        <c:axId val="13618896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9751"/>
        <c:crossesAt val="1"/>
        <c:crossBetween val="between"/>
        <c:dispUnits/>
        <c:majorUnit val="10"/>
        <c:minorUnit val="5"/>
      </c:valAx>
      <c:serAx>
        <c:axId val="55461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18896"/>
        <c:crosses val="max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325"/>
          <c:w val="0.93325"/>
          <c:h val="0.910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Body!$C$3:$C$21</c:f>
              <c:numCache>
                <c:ptCount val="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2">
                  <c:v>6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Body!$D$3:$D$21</c:f>
              <c:numCache>
                <c:ptCount val="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6">
                  <c:v>10</c:v>
                </c:pt>
                <c:pt idx="18">
                  <c:v>10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Body!$E$3:$E$21</c:f>
              <c:numCache>
                <c:ptCount val="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2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10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Body!$G$3:$G$21</c:f>
              <c:numCache>
                <c:ptCount val="1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11.5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0">
                  <c:v>5</c:v>
                </c:pt>
                <c:pt idx="11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Body!$H$3:$H$21</c:f>
              <c:numCache>
                <c:ptCount val="19"/>
                <c:pt idx="0">
                  <c:v>12</c:v>
                </c:pt>
                <c:pt idx="1">
                  <c:v>11</c:v>
                </c:pt>
                <c:pt idx="2">
                  <c:v>11.5</c:v>
                </c:pt>
                <c:pt idx="3">
                  <c:v>10</c:v>
                </c:pt>
                <c:pt idx="4">
                  <c:v>10</c:v>
                </c:pt>
                <c:pt idx="5">
                  <c:v>10.5</c:v>
                </c:pt>
                <c:pt idx="6">
                  <c:v>9</c:v>
                </c:pt>
                <c:pt idx="7">
                  <c:v>7.5</c:v>
                </c:pt>
                <c:pt idx="8">
                  <c:v>10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12</c:v>
                </c:pt>
                <c:pt idx="13">
                  <c:v>10</c:v>
                </c:pt>
                <c:pt idx="17">
                  <c:v>10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Body!$I$3:$I$21</c:f>
              <c:numCache>
                <c:ptCount val="19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5.5</c:v>
                </c:pt>
                <c:pt idx="8">
                  <c:v>0</c:v>
                </c:pt>
                <c:pt idx="10">
                  <c:v>7</c:v>
                </c:pt>
                <c:pt idx="11">
                  <c:v>4.5</c:v>
                </c:pt>
                <c:pt idx="12">
                  <c:v>6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Body!$J$3:$J$21</c:f>
              <c:numCache>
                <c:ptCount val="1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-1</c:v>
                </c:pt>
                <c:pt idx="10">
                  <c:v>-1</c:v>
                </c:pt>
                <c:pt idx="11">
                  <c:v>1</c:v>
                </c:pt>
                <c:pt idx="12">
                  <c:v>2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Body!$K$3:$K$21</c:f>
              <c:numCache>
                <c:ptCount val="19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4.5</c:v>
                </c:pt>
                <c:pt idx="6">
                  <c:v>5</c:v>
                </c:pt>
                <c:pt idx="7">
                  <c:v>3</c:v>
                </c:pt>
                <c:pt idx="8">
                  <c:v>9</c:v>
                </c:pt>
                <c:pt idx="9">
                  <c:v>4.5</c:v>
                </c:pt>
                <c:pt idx="10">
                  <c:v>4</c:v>
                </c:pt>
                <c:pt idx="11">
                  <c:v>9</c:v>
                </c:pt>
                <c:pt idx="13">
                  <c:v>1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Body!$B$3:$B$21</c:f>
              <c:strCache>
                <c:ptCount val="19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</c:strCache>
            </c:strRef>
          </c:cat>
          <c:val>
            <c:numRef>
              <c:f>Body!$L$3:$L$21</c:f>
              <c:numCache>
                <c:ptCount val="19"/>
              </c:numCache>
            </c:numRef>
          </c:val>
        </c:ser>
        <c:overlap val="100"/>
        <c:gapWidth val="20"/>
        <c:axId val="29388762"/>
        <c:axId val="63172267"/>
      </c:bar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338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325"/>
          <c:w val="0.832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Body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Body!$B$3:$B$24</c:f>
              <c:strCache>
                <c:ptCount val="22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  <c:pt idx="19">
                  <c:v>Bilenčuková</c:v>
                </c:pt>
              </c:strCache>
            </c:strRef>
          </c:cat>
          <c:val>
            <c:numRef>
              <c:f>Body!$M$3:$M$24</c:f>
              <c:numCache>
                <c:ptCount val="22"/>
                <c:pt idx="0">
                  <c:v>76</c:v>
                </c:pt>
                <c:pt idx="1">
                  <c:v>72</c:v>
                </c:pt>
                <c:pt idx="2">
                  <c:v>71.5</c:v>
                </c:pt>
                <c:pt idx="3">
                  <c:v>71</c:v>
                </c:pt>
                <c:pt idx="4">
                  <c:v>65</c:v>
                </c:pt>
                <c:pt idx="5">
                  <c:v>65</c:v>
                </c:pt>
                <c:pt idx="6">
                  <c:v>59.5</c:v>
                </c:pt>
                <c:pt idx="7">
                  <c:v>55</c:v>
                </c:pt>
                <c:pt idx="8">
                  <c:v>52</c:v>
                </c:pt>
                <c:pt idx="9">
                  <c:v>48.5</c:v>
                </c:pt>
                <c:pt idx="10">
                  <c:v>46</c:v>
                </c:pt>
                <c:pt idx="11">
                  <c:v>43.5</c:v>
                </c:pt>
                <c:pt idx="12">
                  <c:v>42</c:v>
                </c:pt>
                <c:pt idx="13">
                  <c:v>31</c:v>
                </c:pt>
                <c:pt idx="14">
                  <c:v>30</c:v>
                </c:pt>
                <c:pt idx="15">
                  <c:v>25</c:v>
                </c:pt>
                <c:pt idx="16">
                  <c:v>24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Procenta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Body!$B$3:$B$24</c:f>
              <c:strCache>
                <c:ptCount val="22"/>
                <c:pt idx="0">
                  <c:v>Salvová</c:v>
                </c:pt>
                <c:pt idx="1">
                  <c:v>Mareš</c:v>
                </c:pt>
                <c:pt idx="2">
                  <c:v>Peltan</c:v>
                </c:pt>
                <c:pt idx="3">
                  <c:v>Venerová</c:v>
                </c:pt>
                <c:pt idx="4">
                  <c:v>Bohuslavová</c:v>
                </c:pt>
                <c:pt idx="5">
                  <c:v>Hornová</c:v>
                </c:pt>
                <c:pt idx="6">
                  <c:v>Carasová</c:v>
                </c:pt>
                <c:pt idx="7">
                  <c:v>Vysočan</c:v>
                </c:pt>
                <c:pt idx="8">
                  <c:v>Dominová</c:v>
                </c:pt>
                <c:pt idx="9">
                  <c:v>Baštová</c:v>
                </c:pt>
                <c:pt idx="10">
                  <c:v>Joklová Veronika</c:v>
                </c:pt>
                <c:pt idx="11">
                  <c:v>Švecová</c:v>
                </c:pt>
                <c:pt idx="12">
                  <c:v>Sedláčková Bára</c:v>
                </c:pt>
                <c:pt idx="13">
                  <c:v>Valentová</c:v>
                </c:pt>
                <c:pt idx="14">
                  <c:v>Dolanský</c:v>
                </c:pt>
                <c:pt idx="15">
                  <c:v>Timmermansová</c:v>
                </c:pt>
                <c:pt idx="16">
                  <c:v>Vrbová Andrea</c:v>
                </c:pt>
                <c:pt idx="17">
                  <c:v>Havlíčková</c:v>
                </c:pt>
                <c:pt idx="18">
                  <c:v>Kalenský</c:v>
                </c:pt>
                <c:pt idx="19">
                  <c:v>Bilenčuková</c:v>
                </c:pt>
              </c:strCache>
            </c:strRef>
          </c:cat>
          <c:val>
            <c:numRef>
              <c:f>Body!$N$3:$N$24</c:f>
              <c:numCache>
                <c:ptCount val="22"/>
                <c:pt idx="0">
                  <c:v>100</c:v>
                </c:pt>
                <c:pt idx="1">
                  <c:v>94.73684210526315</c:v>
                </c:pt>
                <c:pt idx="2">
                  <c:v>94.07894736842105</c:v>
                </c:pt>
                <c:pt idx="3">
                  <c:v>93.42105263157895</c:v>
                </c:pt>
                <c:pt idx="4">
                  <c:v>85.52631578947368</c:v>
                </c:pt>
                <c:pt idx="5">
                  <c:v>85.52631578947368</c:v>
                </c:pt>
                <c:pt idx="6">
                  <c:v>78.28947368421053</c:v>
                </c:pt>
                <c:pt idx="7">
                  <c:v>72.36842105263158</c:v>
                </c:pt>
                <c:pt idx="8">
                  <c:v>68.42105263157895</c:v>
                </c:pt>
                <c:pt idx="9">
                  <c:v>63.81578947368421</c:v>
                </c:pt>
                <c:pt idx="10">
                  <c:v>60.526315789473685</c:v>
                </c:pt>
                <c:pt idx="11">
                  <c:v>57.23684210526315</c:v>
                </c:pt>
                <c:pt idx="12">
                  <c:v>55.26315789473685</c:v>
                </c:pt>
                <c:pt idx="13">
                  <c:v>40.78947368421053</c:v>
                </c:pt>
                <c:pt idx="14">
                  <c:v>39.473684210526315</c:v>
                </c:pt>
                <c:pt idx="15">
                  <c:v>32.89473684210527</c:v>
                </c:pt>
                <c:pt idx="16">
                  <c:v>31.57894736842105</c:v>
                </c:pt>
                <c:pt idx="17">
                  <c:v>26.31578947368421</c:v>
                </c:pt>
                <c:pt idx="18">
                  <c:v>13.157894736842104</c:v>
                </c:pt>
                <c:pt idx="19">
                  <c:v>13.157894736842104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</c:scaling>
        <c:axPos val="l"/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1679492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0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68150" cy="7362825"/>
    <xdr:graphicFrame>
      <xdr:nvGraphicFramePr>
        <xdr:cNvPr id="1" name="Chart 1"/>
        <xdr:cNvGraphicFramePr/>
      </xdr:nvGraphicFramePr>
      <xdr:xfrm>
        <a:off x="0" y="0"/>
        <a:ext cx="118681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68150" cy="7362825"/>
    <xdr:graphicFrame>
      <xdr:nvGraphicFramePr>
        <xdr:cNvPr id="1" name="Shape 1025"/>
        <xdr:cNvGraphicFramePr/>
      </xdr:nvGraphicFramePr>
      <xdr:xfrm>
        <a:off x="0" y="0"/>
        <a:ext cx="118681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68150" cy="7362825"/>
    <xdr:graphicFrame>
      <xdr:nvGraphicFramePr>
        <xdr:cNvPr id="1" name="Shape 1025"/>
        <xdr:cNvGraphicFramePr/>
      </xdr:nvGraphicFramePr>
      <xdr:xfrm>
        <a:off x="0" y="0"/>
        <a:ext cx="118681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showGridLines="0" tabSelected="1" workbookViewId="0" topLeftCell="A1">
      <selection activeCell="O17" sqref="O17"/>
    </sheetView>
  </sheetViews>
  <sheetFormatPr defaultColWidth="9.00390625" defaultRowHeight="12.75"/>
  <cols>
    <col min="1" max="1" width="1.625" style="1" customWidth="1"/>
    <col min="2" max="2" width="19.00390625" style="1" customWidth="1"/>
    <col min="3" max="9" width="4.625" style="2" customWidth="1"/>
    <col min="10" max="12" width="4.625" style="21" customWidth="1"/>
    <col min="13" max="15" width="8.75390625" style="2" customWidth="1"/>
    <col min="16" max="16" width="8.00390625" style="46" customWidth="1"/>
    <col min="17" max="19" width="8.00390625" style="23" customWidth="1"/>
    <col min="20" max="20" width="23.00390625" style="23" customWidth="1"/>
    <col min="21" max="29" width="9.125" style="1" customWidth="1"/>
    <col min="30" max="30" width="8.75390625" style="1" customWidth="1"/>
    <col min="31" max="16384" width="9.125" style="1" customWidth="1"/>
  </cols>
  <sheetData>
    <row r="1" ht="4.5" customHeight="1" thickBot="1"/>
    <row r="2" spans="2:15" ht="14.25" thickBot="1" thickTop="1">
      <c r="B2" s="8" t="s">
        <v>0</v>
      </c>
      <c r="C2" s="44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45">
        <v>9</v>
      </c>
      <c r="L2" s="45">
        <v>10</v>
      </c>
      <c r="M2" s="13" t="s">
        <v>2</v>
      </c>
      <c r="N2" s="9" t="s">
        <v>3</v>
      </c>
      <c r="O2" s="10" t="s">
        <v>4</v>
      </c>
    </row>
    <row r="3" spans="1:16" ht="12.75">
      <c r="A3" s="23">
        <f>M3</f>
        <v>76</v>
      </c>
      <c r="B3" s="3" t="s">
        <v>20</v>
      </c>
      <c r="C3" s="38">
        <v>10</v>
      </c>
      <c r="D3" s="39">
        <v>10</v>
      </c>
      <c r="E3" s="39">
        <v>10</v>
      </c>
      <c r="F3" s="39"/>
      <c r="G3" s="39">
        <v>15</v>
      </c>
      <c r="H3" s="39">
        <v>12</v>
      </c>
      <c r="I3" s="40">
        <v>8</v>
      </c>
      <c r="J3" s="39">
        <v>3</v>
      </c>
      <c r="K3" s="39">
        <v>8</v>
      </c>
      <c r="L3" s="39"/>
      <c r="M3" s="14">
        <f>SUM(C3:L3)</f>
        <v>76</v>
      </c>
      <c r="N3" s="7">
        <f>(M3/$M$25)*100</f>
        <v>100</v>
      </c>
      <c r="O3" s="15">
        <f>IF(N3&gt;=90,1,IF(N3&gt;=88,1.5,IF(N3&gt;=80,2,IF(N3&gt;=78,2.5,IF(N3&gt;=69.9,3,4)))))</f>
        <v>1</v>
      </c>
      <c r="P3" s="47"/>
    </row>
    <row r="4" spans="1:16" ht="12.75">
      <c r="A4" s="23">
        <f>M4</f>
        <v>72</v>
      </c>
      <c r="B4" s="3" t="s">
        <v>11</v>
      </c>
      <c r="C4" s="38">
        <v>10</v>
      </c>
      <c r="D4" s="39">
        <v>10</v>
      </c>
      <c r="E4" s="39">
        <v>10</v>
      </c>
      <c r="F4" s="39"/>
      <c r="G4" s="39">
        <v>15</v>
      </c>
      <c r="H4" s="39">
        <v>11</v>
      </c>
      <c r="I4" s="40">
        <v>6</v>
      </c>
      <c r="J4" s="39">
        <v>1</v>
      </c>
      <c r="K4" s="39">
        <v>9</v>
      </c>
      <c r="L4" s="39"/>
      <c r="M4" s="14">
        <f>SUM(C4:L4)</f>
        <v>72</v>
      </c>
      <c r="N4" s="7">
        <f>(M4/$M$25)*100</f>
        <v>94.73684210526315</v>
      </c>
      <c r="O4" s="15">
        <f>IF(N4&gt;=90,1,IF(N4&gt;=88,1.5,IF(N4&gt;=80,2,IF(N4&gt;=78,2.5,IF(N4&gt;=69.9,3,4)))))</f>
        <v>1</v>
      </c>
      <c r="P4" s="47"/>
    </row>
    <row r="5" spans="1:16" ht="12.75">
      <c r="A5" s="23">
        <f>M5</f>
        <v>71.5</v>
      </c>
      <c r="B5" s="4" t="s">
        <v>23</v>
      </c>
      <c r="C5" s="41">
        <v>10</v>
      </c>
      <c r="D5" s="42">
        <v>10</v>
      </c>
      <c r="E5" s="42">
        <v>10</v>
      </c>
      <c r="F5" s="42"/>
      <c r="G5" s="42">
        <v>15</v>
      </c>
      <c r="H5" s="42">
        <v>11.5</v>
      </c>
      <c r="I5" s="43">
        <v>7</v>
      </c>
      <c r="J5" s="42">
        <v>2</v>
      </c>
      <c r="K5" s="39">
        <v>6</v>
      </c>
      <c r="L5" s="39"/>
      <c r="M5" s="14">
        <f>SUM(C5:L5)</f>
        <v>71.5</v>
      </c>
      <c r="N5" s="7">
        <f>(M5/$M$25)*100</f>
        <v>94.07894736842105</v>
      </c>
      <c r="O5" s="15">
        <f>IF(N5&gt;=90,1,IF(N5&gt;=88,1.5,IF(N5&gt;=80,2,IF(N5&gt;=78,2.5,IF(N5&gt;=69.9,3,4)))))</f>
        <v>1</v>
      </c>
      <c r="P5" s="47"/>
    </row>
    <row r="6" spans="1:16" ht="12.75">
      <c r="A6" s="23">
        <f>M6</f>
        <v>71</v>
      </c>
      <c r="B6" s="4" t="s">
        <v>21</v>
      </c>
      <c r="C6" s="41">
        <v>10</v>
      </c>
      <c r="D6" s="42">
        <v>10</v>
      </c>
      <c r="E6" s="42">
        <v>10</v>
      </c>
      <c r="F6" s="42"/>
      <c r="G6" s="42">
        <v>15</v>
      </c>
      <c r="H6" s="42">
        <v>10</v>
      </c>
      <c r="I6" s="43">
        <v>7</v>
      </c>
      <c r="J6" s="42">
        <v>1</v>
      </c>
      <c r="K6" s="39">
        <v>8</v>
      </c>
      <c r="L6" s="39"/>
      <c r="M6" s="14">
        <f>SUM(C6:L6)</f>
        <v>71</v>
      </c>
      <c r="N6" s="7">
        <f>(M6/$M$25)*100</f>
        <v>93.42105263157895</v>
      </c>
      <c r="O6" s="15">
        <f>IF(N6&gt;=90,1,IF(N6&gt;=88,1.5,IF(N6&gt;=80,2,IF(N6&gt;=78,2.5,IF(N6&gt;=69.9,3,4)))))</f>
        <v>1</v>
      </c>
      <c r="P6" s="47"/>
    </row>
    <row r="7" spans="1:16" ht="12.75">
      <c r="A7" s="23">
        <f>M7</f>
        <v>65</v>
      </c>
      <c r="B7" s="4" t="s">
        <v>22</v>
      </c>
      <c r="C7" s="41">
        <v>10</v>
      </c>
      <c r="D7" s="42">
        <v>10</v>
      </c>
      <c r="E7" s="42">
        <v>10</v>
      </c>
      <c r="F7" s="42"/>
      <c r="G7" s="42">
        <v>10</v>
      </c>
      <c r="H7" s="42">
        <v>10</v>
      </c>
      <c r="I7" s="43">
        <v>6</v>
      </c>
      <c r="J7" s="42">
        <v>0</v>
      </c>
      <c r="K7" s="39">
        <v>9</v>
      </c>
      <c r="L7" s="39"/>
      <c r="M7" s="14">
        <f>SUM(C7:L7)</f>
        <v>65</v>
      </c>
      <c r="N7" s="7">
        <f>(M7/$M$25)*100</f>
        <v>85.52631578947368</v>
      </c>
      <c r="O7" s="15">
        <f>IF(N7&gt;=90,1,IF(N7&gt;=88,1.5,IF(N7&gt;=80,2,IF(N7&gt;=78,2.5,IF(N7&gt;=69.9,3,4)))))</f>
        <v>2</v>
      </c>
      <c r="P7" s="47"/>
    </row>
    <row r="8" spans="1:16" ht="12.75">
      <c r="A8" s="23">
        <f>M8</f>
        <v>65</v>
      </c>
      <c r="B8" s="4" t="s">
        <v>24</v>
      </c>
      <c r="C8" s="41">
        <v>10</v>
      </c>
      <c r="D8" s="42">
        <v>9</v>
      </c>
      <c r="E8" s="42">
        <v>10</v>
      </c>
      <c r="F8" s="42"/>
      <c r="G8" s="42">
        <v>13</v>
      </c>
      <c r="H8" s="42">
        <v>10.5</v>
      </c>
      <c r="I8" s="43">
        <v>7</v>
      </c>
      <c r="J8" s="42">
        <v>1</v>
      </c>
      <c r="K8" s="39">
        <v>4.5</v>
      </c>
      <c r="L8" s="39"/>
      <c r="M8" s="14">
        <f>SUM(C8:L8)</f>
        <v>65</v>
      </c>
      <c r="N8" s="7">
        <f>(M8/$M$25)*100</f>
        <v>85.52631578947368</v>
      </c>
      <c r="O8" s="15">
        <f>IF(N8&gt;=90,1,IF(N8&gt;=88,1.5,IF(N8&gt;=80,2,IF(N8&gt;=78,2.5,IF(N8&gt;=69.9,3,4)))))</f>
        <v>2</v>
      </c>
      <c r="P8" s="47"/>
    </row>
    <row r="9" spans="1:16" ht="12.75">
      <c r="A9" s="23">
        <f>M9</f>
        <v>59.5</v>
      </c>
      <c r="B9" s="4" t="s">
        <v>12</v>
      </c>
      <c r="C9" s="41">
        <v>10</v>
      </c>
      <c r="D9" s="42">
        <v>9</v>
      </c>
      <c r="E9" s="42">
        <v>7</v>
      </c>
      <c r="F9" s="42"/>
      <c r="G9" s="42">
        <v>11.5</v>
      </c>
      <c r="H9" s="42">
        <v>9</v>
      </c>
      <c r="I9" s="43">
        <v>5</v>
      </c>
      <c r="J9" s="42">
        <v>3</v>
      </c>
      <c r="K9" s="39">
        <v>5</v>
      </c>
      <c r="L9" s="39"/>
      <c r="M9" s="14">
        <f>SUM(C9:L9)</f>
        <v>59.5</v>
      </c>
      <c r="N9" s="7">
        <f>(M9/$M$25)*100</f>
        <v>78.28947368421053</v>
      </c>
      <c r="O9" s="15">
        <f>IF(N9&gt;=90,1,IF(N9&gt;=88,1.5,IF(N9&gt;=80,2,IF(N9&gt;=78,2.5,IF(N9&gt;=69.9,3,4)))))</f>
        <v>2.5</v>
      </c>
      <c r="P9" s="47"/>
    </row>
    <row r="10" spans="1:16" ht="12.75">
      <c r="A10" s="23">
        <f>M10</f>
        <v>55</v>
      </c>
      <c r="B10" s="4" t="s">
        <v>14</v>
      </c>
      <c r="C10" s="41">
        <v>10</v>
      </c>
      <c r="D10" s="42">
        <v>10</v>
      </c>
      <c r="E10" s="42">
        <v>10</v>
      </c>
      <c r="F10" s="42"/>
      <c r="G10" s="42">
        <v>8</v>
      </c>
      <c r="H10" s="42">
        <v>7.5</v>
      </c>
      <c r="I10" s="43">
        <v>5.5</v>
      </c>
      <c r="J10" s="42">
        <v>1</v>
      </c>
      <c r="K10" s="39">
        <v>3</v>
      </c>
      <c r="L10" s="39"/>
      <c r="M10" s="14">
        <f>SUM(C10:L10)</f>
        <v>55</v>
      </c>
      <c r="N10" s="7">
        <f>(M10/$M$25)*100</f>
        <v>72.36842105263158</v>
      </c>
      <c r="O10" s="15">
        <f>IF(N10&gt;=90,1,IF(N10&gt;=88,1.5,IF(N10&gt;=80,2,IF(N10&gt;=78,2.5,IF(N10&gt;=69.9,3,4)))))</f>
        <v>3</v>
      </c>
      <c r="P10" s="47"/>
    </row>
    <row r="11" spans="1:16" ht="12.75">
      <c r="A11" s="23">
        <f>M11</f>
        <v>52</v>
      </c>
      <c r="B11" s="4" t="s">
        <v>17</v>
      </c>
      <c r="C11" s="41">
        <v>7</v>
      </c>
      <c r="D11" s="42">
        <v>8</v>
      </c>
      <c r="E11" s="42">
        <v>12</v>
      </c>
      <c r="F11" s="42"/>
      <c r="G11" s="42">
        <v>5</v>
      </c>
      <c r="H11" s="42">
        <v>10</v>
      </c>
      <c r="I11" s="43">
        <v>0</v>
      </c>
      <c r="J11" s="42">
        <v>1</v>
      </c>
      <c r="K11" s="39">
        <v>9</v>
      </c>
      <c r="L11" s="39"/>
      <c r="M11" s="14">
        <f>SUM(C11:L11)</f>
        <v>52</v>
      </c>
      <c r="N11" s="7">
        <f>(M11/$M$25)*100</f>
        <v>68.42105263157895</v>
      </c>
      <c r="O11" s="15">
        <f>IF(N11&gt;=90,1,IF(N11&gt;=88,1.5,IF(N11&gt;=80,2,IF(N11&gt;=78,2.5,IF(N11&gt;=69.9,3,4)))))</f>
        <v>4</v>
      </c>
      <c r="P11" s="47"/>
    </row>
    <row r="12" spans="1:16" ht="12.75">
      <c r="A12" s="23">
        <f>M12</f>
        <v>48.5</v>
      </c>
      <c r="B12" s="4" t="s">
        <v>8</v>
      </c>
      <c r="C12" s="41">
        <v>10</v>
      </c>
      <c r="D12" s="42">
        <v>10</v>
      </c>
      <c r="E12" s="42">
        <v>10</v>
      </c>
      <c r="F12" s="42"/>
      <c r="G12" s="42">
        <v>11</v>
      </c>
      <c r="H12" s="42">
        <v>4</v>
      </c>
      <c r="I12" s="43"/>
      <c r="J12" s="42">
        <v>-1</v>
      </c>
      <c r="K12" s="39">
        <v>4.5</v>
      </c>
      <c r="L12" s="39"/>
      <c r="M12" s="14">
        <f>SUM(C12:L12)</f>
        <v>48.5</v>
      </c>
      <c r="N12" s="7">
        <f>(M12/$M$25)*100</f>
        <v>63.81578947368421</v>
      </c>
      <c r="O12" s="15">
        <f>IF(N12&gt;=90,1,IF(N12&gt;=88,1.5,IF(N12&gt;=80,2,IF(N12&gt;=78,2.5,IF(N12&gt;=69.9,3,4)))))</f>
        <v>4</v>
      </c>
      <c r="P12" s="47"/>
    </row>
    <row r="13" spans="1:18" ht="12.75">
      <c r="A13" s="23">
        <f>M13</f>
        <v>46</v>
      </c>
      <c r="B13" s="4" t="s">
        <v>15</v>
      </c>
      <c r="C13" s="41">
        <v>10</v>
      </c>
      <c r="D13" s="42">
        <v>8</v>
      </c>
      <c r="E13" s="42">
        <v>10</v>
      </c>
      <c r="F13" s="42"/>
      <c r="G13" s="42">
        <v>5</v>
      </c>
      <c r="H13" s="42">
        <v>3</v>
      </c>
      <c r="I13" s="43">
        <v>7</v>
      </c>
      <c r="J13" s="42">
        <v>-1</v>
      </c>
      <c r="K13" s="39">
        <v>4</v>
      </c>
      <c r="L13" s="39"/>
      <c r="M13" s="14">
        <f>SUM(C13:L13)</f>
        <v>46</v>
      </c>
      <c r="N13" s="7">
        <f>(M13/$M$25)*100</f>
        <v>60.526315789473685</v>
      </c>
      <c r="O13" s="15">
        <f>IF(N13&gt;=90,1,IF(N13&gt;=88,1.5,IF(N13&gt;=80,2,IF(N13&gt;=78,2.5,IF(N13&gt;=69.9,3,4)))))</f>
        <v>4</v>
      </c>
      <c r="P13" s="47"/>
      <c r="R13" s="23" t="s">
        <v>28</v>
      </c>
    </row>
    <row r="14" spans="1:16" ht="12.75">
      <c r="A14" s="23">
        <f>M14</f>
        <v>43.5</v>
      </c>
      <c r="B14" s="4" t="s">
        <v>26</v>
      </c>
      <c r="C14" s="41"/>
      <c r="D14" s="42">
        <v>10</v>
      </c>
      <c r="E14" s="42"/>
      <c r="F14" s="42"/>
      <c r="G14" s="42">
        <v>12</v>
      </c>
      <c r="H14" s="42">
        <v>7</v>
      </c>
      <c r="I14" s="43">
        <v>4.5</v>
      </c>
      <c r="J14" s="42">
        <v>1</v>
      </c>
      <c r="K14" s="39">
        <v>9</v>
      </c>
      <c r="L14" s="39"/>
      <c r="M14" s="14">
        <f>SUM(C14:L14)</f>
        <v>43.5</v>
      </c>
      <c r="N14" s="7">
        <f>(M14/$M$25)*100</f>
        <v>57.23684210526315</v>
      </c>
      <c r="O14" s="15">
        <f>IF(N14&gt;=90,1,IF(N14&gt;=88,1.5,IF(N14&gt;=80,2,IF(N14&gt;=78,2.5,IF(N14&gt;=69.9,3,4)))))</f>
        <v>4</v>
      </c>
      <c r="P14" s="47"/>
    </row>
    <row r="15" spans="1:16" ht="12.75">
      <c r="A15" s="23">
        <f>M15</f>
        <v>42</v>
      </c>
      <c r="B15" s="4" t="s">
        <v>16</v>
      </c>
      <c r="C15" s="41">
        <v>6</v>
      </c>
      <c r="D15" s="42">
        <v>10</v>
      </c>
      <c r="E15" s="42">
        <v>6</v>
      </c>
      <c r="F15" s="42"/>
      <c r="G15" s="42"/>
      <c r="H15" s="42">
        <v>12</v>
      </c>
      <c r="I15" s="43">
        <v>6</v>
      </c>
      <c r="J15" s="42">
        <v>2</v>
      </c>
      <c r="K15" s="39"/>
      <c r="L15" s="39"/>
      <c r="M15" s="14">
        <f>SUM(C15:L15)</f>
        <v>42</v>
      </c>
      <c r="N15" s="7">
        <f>(M15/$M$25)*100</f>
        <v>55.26315789473685</v>
      </c>
      <c r="O15" s="15">
        <f>IF(N15&gt;=90,1,IF(N15&gt;=88,1.5,IF(N15&gt;=80,2,IF(N15&gt;=78,2.5,IF(N15&gt;=69.9,3,4)))))</f>
        <v>4</v>
      </c>
      <c r="P15" s="47"/>
    </row>
    <row r="16" spans="1:16" ht="12.75">
      <c r="A16" s="23">
        <f>M16</f>
        <v>31</v>
      </c>
      <c r="B16" s="4" t="s">
        <v>18</v>
      </c>
      <c r="C16" s="41"/>
      <c r="D16" s="42">
        <v>10</v>
      </c>
      <c r="E16" s="42"/>
      <c r="F16" s="42"/>
      <c r="G16" s="42">
        <v>10</v>
      </c>
      <c r="H16" s="42">
        <v>10</v>
      </c>
      <c r="I16" s="43"/>
      <c r="J16" s="42"/>
      <c r="K16" s="39">
        <v>1</v>
      </c>
      <c r="L16" s="39"/>
      <c r="M16" s="14">
        <f>SUM(C16:L16)</f>
        <v>31</v>
      </c>
      <c r="N16" s="7">
        <f>(M16/$M$25)*100</f>
        <v>40.78947368421053</v>
      </c>
      <c r="O16" s="15">
        <f>IF(N16&gt;=90,1,IF(N16&gt;=88,1.5,IF(N16&gt;=80,2,IF(N16&gt;=78,2.5,IF(N16&gt;=69.9,3,4)))))</f>
        <v>4</v>
      </c>
      <c r="P16" s="47"/>
    </row>
    <row r="17" spans="1:16" ht="12.75">
      <c r="A17" s="23">
        <f>M17</f>
        <v>30</v>
      </c>
      <c r="B17" s="4" t="s">
        <v>25</v>
      </c>
      <c r="C17" s="41">
        <v>10</v>
      </c>
      <c r="D17" s="42">
        <v>10</v>
      </c>
      <c r="E17" s="42"/>
      <c r="F17" s="42"/>
      <c r="G17" s="42">
        <v>10</v>
      </c>
      <c r="H17" s="42"/>
      <c r="I17" s="43"/>
      <c r="J17" s="42"/>
      <c r="K17" s="39"/>
      <c r="L17" s="39"/>
      <c r="M17" s="14">
        <f>SUM(C17:L17)</f>
        <v>30</v>
      </c>
      <c r="N17" s="7">
        <f>(M17/$M$25)*100</f>
        <v>39.473684210526315</v>
      </c>
      <c r="O17" s="15">
        <f>IF(N17&gt;=90,1,IF(N17&gt;=88,1.5,IF(N17&gt;=80,2,IF(N17&gt;=78,2.5,IF(N17&gt;=69.9,3,4)))))</f>
        <v>4</v>
      </c>
      <c r="P17" s="47"/>
    </row>
    <row r="18" spans="1:16" ht="12.75">
      <c r="A18" s="23">
        <f>M18</f>
        <v>25</v>
      </c>
      <c r="B18" s="4" t="s">
        <v>9</v>
      </c>
      <c r="C18" s="41">
        <v>7</v>
      </c>
      <c r="D18" s="42"/>
      <c r="E18" s="42">
        <v>7</v>
      </c>
      <c r="F18" s="42"/>
      <c r="G18" s="42">
        <v>11</v>
      </c>
      <c r="H18" s="42"/>
      <c r="I18" s="43"/>
      <c r="J18" s="42">
        <v>0</v>
      </c>
      <c r="K18" s="39"/>
      <c r="L18" s="39"/>
      <c r="M18" s="14">
        <f>SUM(C18:L18)</f>
        <v>25</v>
      </c>
      <c r="N18" s="7">
        <f>(M18/$M$25)*100</f>
        <v>32.89473684210527</v>
      </c>
      <c r="O18" s="15">
        <f>IF(N18&gt;=90,1,IF(N18&gt;=88,1.5,IF(N18&gt;=80,2,IF(N18&gt;=78,2.5,IF(N18&gt;=69.9,3,4)))))</f>
        <v>4</v>
      </c>
      <c r="P18" s="47"/>
    </row>
    <row r="19" spans="1:16" ht="12.75">
      <c r="A19" s="23">
        <f>M19</f>
        <v>24</v>
      </c>
      <c r="B19" s="4" t="s">
        <v>10</v>
      </c>
      <c r="C19" s="41">
        <v>7</v>
      </c>
      <c r="D19" s="42">
        <v>10</v>
      </c>
      <c r="E19" s="42">
        <v>7</v>
      </c>
      <c r="F19" s="42"/>
      <c r="G19" s="42"/>
      <c r="H19" s="42"/>
      <c r="I19" s="43"/>
      <c r="J19" s="42"/>
      <c r="K19" s="39"/>
      <c r="L19" s="39"/>
      <c r="M19" s="14">
        <f>SUM(C19:L19)</f>
        <v>24</v>
      </c>
      <c r="N19" s="7">
        <f>(M19/$M$25)*100</f>
        <v>31.57894736842105</v>
      </c>
      <c r="O19" s="15">
        <f>IF(N19&gt;=90,1,IF(N19&gt;=88,1.5,IF(N19&gt;=80,2,IF(N19&gt;=78,2.5,IF(N19&gt;=69.9,3,4)))))</f>
        <v>4</v>
      </c>
      <c r="P19" s="47"/>
    </row>
    <row r="20" spans="1:16" ht="12.75">
      <c r="A20" s="23">
        <f>M20</f>
        <v>20</v>
      </c>
      <c r="B20" s="4" t="s">
        <v>27</v>
      </c>
      <c r="C20" s="41"/>
      <c r="D20" s="42"/>
      <c r="E20" s="42">
        <v>10</v>
      </c>
      <c r="F20" s="42"/>
      <c r="G20" s="42"/>
      <c r="H20" s="42">
        <v>10</v>
      </c>
      <c r="I20" s="43"/>
      <c r="J20" s="42"/>
      <c r="K20" s="39"/>
      <c r="L20" s="39"/>
      <c r="M20" s="14">
        <f>SUM(C20:L20)</f>
        <v>20</v>
      </c>
      <c r="N20" s="7">
        <f>(M20/$M$25)*100</f>
        <v>26.31578947368421</v>
      </c>
      <c r="O20" s="15">
        <f>IF(N20&gt;=90,1,IF(N20&gt;=88,1.5,IF(N20&gt;=80,2,IF(N20&gt;=78,2.5,IF(N20&gt;=69.9,3,4)))))</f>
        <v>4</v>
      </c>
      <c r="P20" s="47"/>
    </row>
    <row r="21" spans="1:16" ht="12.75">
      <c r="A21" s="23">
        <f>M21</f>
        <v>10</v>
      </c>
      <c r="B21" s="4" t="s">
        <v>19</v>
      </c>
      <c r="C21" s="41"/>
      <c r="D21" s="42">
        <v>10</v>
      </c>
      <c r="E21" s="42"/>
      <c r="F21" s="42"/>
      <c r="G21" s="42"/>
      <c r="H21" s="42"/>
      <c r="I21" s="43"/>
      <c r="J21" s="42"/>
      <c r="K21" s="39"/>
      <c r="L21" s="39"/>
      <c r="M21" s="14">
        <f>SUM(C21:L21)</f>
        <v>10</v>
      </c>
      <c r="N21" s="7">
        <f>(M21/$M$25)*100</f>
        <v>13.157894736842104</v>
      </c>
      <c r="O21" s="15">
        <f>IF(N21&gt;=90,1,IF(N21&gt;=88,1.5,IF(N21&gt;=80,2,IF(N21&gt;=78,2.5,IF(N21&gt;=69.9,3,4)))))</f>
        <v>4</v>
      </c>
      <c r="P21" s="47"/>
    </row>
    <row r="22" spans="1:16" ht="12.75">
      <c r="A22" s="23">
        <f>M22</f>
        <v>10</v>
      </c>
      <c r="B22" s="4" t="s">
        <v>13</v>
      </c>
      <c r="C22" s="41"/>
      <c r="D22" s="42">
        <v>10</v>
      </c>
      <c r="E22" s="42"/>
      <c r="F22" s="42"/>
      <c r="G22" s="42"/>
      <c r="H22" s="42"/>
      <c r="I22" s="43"/>
      <c r="J22" s="42"/>
      <c r="K22" s="39"/>
      <c r="L22" s="39"/>
      <c r="M22" s="14">
        <f>SUM(C22:L22)</f>
        <v>10</v>
      </c>
      <c r="N22" s="7">
        <f>(M22/$M$25)*100</f>
        <v>13.157894736842104</v>
      </c>
      <c r="O22" s="15">
        <f>IF(N22&gt;=90,1,IF(N22&gt;=88,1.5,IF(N22&gt;=80,2,IF(N22&gt;=78,2.5,IF(N22&gt;=69.9,3,4)))))</f>
        <v>4</v>
      </c>
      <c r="P22" s="47"/>
    </row>
    <row r="23" spans="1:16" ht="12.75">
      <c r="A23" s="23">
        <f>M23</f>
        <v>0</v>
      </c>
      <c r="B23" s="4"/>
      <c r="C23" s="41"/>
      <c r="D23" s="42"/>
      <c r="E23" s="42"/>
      <c r="F23" s="42"/>
      <c r="G23" s="42"/>
      <c r="H23" s="42"/>
      <c r="I23" s="43"/>
      <c r="J23" s="42"/>
      <c r="K23" s="39"/>
      <c r="L23" s="39"/>
      <c r="M23" s="14">
        <f>SUM(C23:L23)</f>
        <v>0</v>
      </c>
      <c r="N23" s="7">
        <f>(M23/$M$25)*100</f>
        <v>0</v>
      </c>
      <c r="O23" s="15">
        <f>IF(N23&gt;=90,1,IF(N23&gt;=88,1.5,IF(N23&gt;=80,2,IF(N23&gt;=78,2.5,IF(N23&gt;=69.9,3,4)))))</f>
        <v>4</v>
      </c>
      <c r="P23" s="47"/>
    </row>
    <row r="24" spans="1:16" ht="13.5" thickBot="1">
      <c r="A24" s="23">
        <f>M24</f>
        <v>0</v>
      </c>
      <c r="B24" s="4"/>
      <c r="C24" s="41"/>
      <c r="D24" s="42"/>
      <c r="E24" s="42"/>
      <c r="F24" s="42"/>
      <c r="G24" s="42"/>
      <c r="H24" s="42"/>
      <c r="I24" s="43"/>
      <c r="J24" s="42"/>
      <c r="K24" s="39"/>
      <c r="L24" s="39"/>
      <c r="M24" s="14">
        <f>SUM(C24:L24)</f>
        <v>0</v>
      </c>
      <c r="N24" s="7">
        <f>(M24/$M$25)*100</f>
        <v>0</v>
      </c>
      <c r="O24" s="15">
        <f>IF(N24&gt;=90,1,IF(N24&gt;=88,1.5,IF(N24&gt;=80,2,IF(N24&gt;=78,2.5,IF(N24&gt;=69.9,3,4)))))</f>
        <v>4</v>
      </c>
      <c r="P24" s="47"/>
    </row>
    <row r="25" spans="1:16" ht="13.5" thickBot="1">
      <c r="A25" s="23">
        <f>M25</f>
        <v>76</v>
      </c>
      <c r="B25" s="17" t="s">
        <v>1</v>
      </c>
      <c r="C25" s="49">
        <v>10</v>
      </c>
      <c r="D25" s="50">
        <v>10</v>
      </c>
      <c r="E25" s="50">
        <v>12</v>
      </c>
      <c r="F25" s="50"/>
      <c r="G25" s="50">
        <v>15</v>
      </c>
      <c r="H25" s="50">
        <v>12</v>
      </c>
      <c r="I25" s="51">
        <v>8</v>
      </c>
      <c r="J25" s="52">
        <v>0</v>
      </c>
      <c r="K25" s="52">
        <v>9</v>
      </c>
      <c r="L25" s="52"/>
      <c r="M25" s="18">
        <f>SUM(C25:L25)</f>
        <v>76</v>
      </c>
      <c r="N25" s="19">
        <f>(M25/$M$25)*100</f>
        <v>100</v>
      </c>
      <c r="O25" s="20">
        <f>IF(N25&gt;=90,1,IF(N25&gt;=88,1.5,IF(N25&gt;=80,2,IF(N25&gt;=78,2.5,IF(N25&gt;=69.3,3,4)))))</f>
        <v>1</v>
      </c>
      <c r="P25" s="48"/>
    </row>
    <row r="26" ht="13.5" thickTop="1"/>
  </sheetData>
  <conditionalFormatting sqref="O25">
    <cfRule type="cellIs" priority="1" dxfId="0" operator="equal" stopIfTrue="1">
      <formula>1</formula>
    </cfRule>
    <cfRule type="cellIs" priority="2" dxfId="1" operator="between" stopIfTrue="1">
      <formula>1.5</formula>
      <formula>2.5</formula>
    </cfRule>
    <cfRule type="cellIs" priority="3" dxfId="2" operator="equal" stopIfTrue="1">
      <formula>3</formula>
    </cfRule>
  </conditionalFormatting>
  <conditionalFormatting sqref="O3:O24">
    <cfRule type="cellIs" priority="4" dxfId="0" operator="lessThan" stopIfTrue="1">
      <formula>2</formula>
    </cfRule>
    <cfRule type="cellIs" priority="5" dxfId="1" operator="between" stopIfTrue="1">
      <formula>1.5</formula>
      <formula>2.5</formula>
    </cfRule>
    <cfRule type="cellIs" priority="6" dxfId="2" operator="equal" stopIfTrue="1">
      <formula>3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"/>
  <sheetViews>
    <sheetView showGridLines="0" workbookViewId="0" topLeftCell="A1">
      <selection activeCell="B22" sqref="B22"/>
    </sheetView>
  </sheetViews>
  <sheetFormatPr defaultColWidth="9.00390625" defaultRowHeight="12.75"/>
  <cols>
    <col min="1" max="1" width="1.25" style="1" customWidth="1"/>
    <col min="2" max="2" width="20.875" style="1" customWidth="1"/>
    <col min="3" max="3" width="3.75390625" style="2" customWidth="1"/>
    <col min="4" max="4" width="4.875" style="2" customWidth="1"/>
    <col min="5" max="5" width="5.00390625" style="2" customWidth="1"/>
    <col min="6" max="11" width="4.75390625" style="2" customWidth="1"/>
    <col min="12" max="12" width="13.625" style="2" customWidth="1"/>
    <col min="13" max="13" width="11.375" style="2" customWidth="1"/>
    <col min="14" max="14" width="9.875" style="2" customWidth="1"/>
    <col min="15" max="16" width="3.75390625" style="2" customWidth="1"/>
    <col min="17" max="17" width="9.125" style="2" customWidth="1"/>
    <col min="18" max="16384" width="9.125" style="1" customWidth="1"/>
  </cols>
  <sheetData>
    <row r="1" ht="7.5" customHeight="1" thickBot="1"/>
    <row r="2" spans="2:14" ht="18.75" customHeight="1" thickBot="1" thickTop="1">
      <c r="B2" s="24" t="s">
        <v>0</v>
      </c>
      <c r="C2" s="37">
        <f>Body!C2</f>
        <v>1</v>
      </c>
      <c r="D2" s="25">
        <f>Body!D2</f>
        <v>2</v>
      </c>
      <c r="E2" s="25">
        <f>Body!E2</f>
        <v>3</v>
      </c>
      <c r="F2" s="25">
        <f>Body!G2</f>
        <v>5</v>
      </c>
      <c r="G2" s="25">
        <f>Body!H2</f>
        <v>6</v>
      </c>
      <c r="H2" s="25">
        <f>Body!I2</f>
        <v>7</v>
      </c>
      <c r="I2" s="25">
        <f>Body!J2</f>
        <v>8</v>
      </c>
      <c r="J2" s="25">
        <f>Body!K2</f>
        <v>9</v>
      </c>
      <c r="K2" s="25">
        <f>Body!L2</f>
        <v>10</v>
      </c>
      <c r="L2" s="26" t="s">
        <v>5</v>
      </c>
      <c r="M2" s="27" t="s">
        <v>6</v>
      </c>
      <c r="N2" s="28" t="s">
        <v>4</v>
      </c>
    </row>
    <row r="3" spans="2:14" ht="12.75">
      <c r="B3" s="29" t="str">
        <f>Body!B3</f>
        <v>Salvová</v>
      </c>
      <c r="C3" s="5">
        <f>IF((C$26&lt;&gt;0),Body!C3/C$26*100,0)</f>
        <v>100</v>
      </c>
      <c r="D3" s="6">
        <f>IF((D$26&lt;&gt;0),Body!D3/D$26*100,0)</f>
        <v>100</v>
      </c>
      <c r="E3" s="6">
        <f>IF((E$26&lt;&gt;0),Body!E3/E$26*100,0)</f>
        <v>83.33333333333334</v>
      </c>
      <c r="F3" s="6">
        <f>IF((F$26&lt;&gt;0),Body!G3/F$26*100,0)</f>
        <v>100</v>
      </c>
      <c r="G3" s="6">
        <f>IF((G$26&lt;&gt;0),Body!H3/G$26*100,0)</f>
        <v>100</v>
      </c>
      <c r="H3" s="6">
        <f>IF((H$26&lt;&gt;0),Body!I3/H$26*100,0)</f>
        <v>100</v>
      </c>
      <c r="I3" s="6">
        <f>IF((I$26&lt;&gt;0),Body!J3/I$26*100,0)</f>
        <v>0</v>
      </c>
      <c r="J3" s="6">
        <f>IF((J$26&lt;&gt;0),Body!K3/J$26*100,0)</f>
        <v>88.88888888888889</v>
      </c>
      <c r="K3" s="6">
        <f>IF((K$26&lt;&gt;0),Body!L3/K$26*100,0)</f>
        <v>0</v>
      </c>
      <c r="L3" s="11">
        <f>Body!M3</f>
        <v>76</v>
      </c>
      <c r="M3" s="12">
        <f>Body!N3</f>
        <v>100</v>
      </c>
      <c r="N3" s="30">
        <f>Body!O3</f>
        <v>1</v>
      </c>
    </row>
    <row r="4" spans="2:17" ht="12.75">
      <c r="B4" s="29" t="str">
        <f>Body!B4</f>
        <v>Mareš</v>
      </c>
      <c r="C4" s="5">
        <f>IF((C$26&lt;&gt;0),Body!C4/C$26*100,0)</f>
        <v>100</v>
      </c>
      <c r="D4" s="6">
        <f>IF((D$26&lt;&gt;0),Body!D4/D$26*100,0)</f>
        <v>100</v>
      </c>
      <c r="E4" s="6">
        <f>IF((E$26&lt;&gt;0),Body!E4/E$26*100,0)</f>
        <v>83.33333333333334</v>
      </c>
      <c r="F4" s="6">
        <f>IF((F$26&lt;&gt;0),Body!G4/F$26*100,0)</f>
        <v>100</v>
      </c>
      <c r="G4" s="6">
        <f>IF((G$26&lt;&gt;0),Body!H4/G$26*100,0)</f>
        <v>91.66666666666666</v>
      </c>
      <c r="H4" s="6">
        <f>IF((H$26&lt;&gt;0),Body!I4/H$26*100,0)</f>
        <v>75</v>
      </c>
      <c r="I4" s="6">
        <f>IF((I$26&lt;&gt;0),Body!J4/I$26*100,0)</f>
        <v>0</v>
      </c>
      <c r="J4" s="6">
        <f>IF((J$26&lt;&gt;0),Body!K4/J$26*100,0)</f>
        <v>100</v>
      </c>
      <c r="K4" s="6">
        <f>IF((K$26&lt;&gt;0),Body!L4/K$26*100,0)</f>
        <v>0</v>
      </c>
      <c r="L4" s="11">
        <f>Body!M4</f>
        <v>72</v>
      </c>
      <c r="M4" s="12">
        <f>Body!N4</f>
        <v>94.73684210526315</v>
      </c>
      <c r="N4" s="30">
        <f>Body!O4</f>
        <v>1</v>
      </c>
      <c r="Q4" s="16"/>
    </row>
    <row r="5" spans="2:14" ht="12.75">
      <c r="B5" s="29" t="str">
        <f>Body!B5</f>
        <v>Peltan</v>
      </c>
      <c r="C5" s="5">
        <f>IF((C$26&lt;&gt;0),Body!C5/C$26*100,0)</f>
        <v>100</v>
      </c>
      <c r="D5" s="6">
        <f>IF((D$26&lt;&gt;0),Body!D5/D$26*100,0)</f>
        <v>100</v>
      </c>
      <c r="E5" s="6">
        <f>IF((E$26&lt;&gt;0),Body!E5/E$26*100,0)</f>
        <v>83.33333333333334</v>
      </c>
      <c r="F5" s="6">
        <f>IF((F$26&lt;&gt;0),Body!G5/F$26*100,0)</f>
        <v>100</v>
      </c>
      <c r="G5" s="6">
        <f>IF((G$26&lt;&gt;0),Body!H5/G$26*100,0)</f>
        <v>95.83333333333334</v>
      </c>
      <c r="H5" s="6">
        <f>IF((H$26&lt;&gt;0),Body!I5/H$26*100,0)</f>
        <v>87.5</v>
      </c>
      <c r="I5" s="6">
        <f>IF((I$26&lt;&gt;0),Body!J5/I$26*100,0)</f>
        <v>0</v>
      </c>
      <c r="J5" s="6">
        <f>IF((J$26&lt;&gt;0),Body!K5/J$26*100,0)</f>
        <v>66.66666666666666</v>
      </c>
      <c r="K5" s="6">
        <f>IF((K$26&lt;&gt;0),Body!L5/K$26*100,0)</f>
        <v>0</v>
      </c>
      <c r="L5" s="11">
        <f>Body!M5</f>
        <v>71.5</v>
      </c>
      <c r="M5" s="12">
        <f>Body!N5</f>
        <v>94.07894736842105</v>
      </c>
      <c r="N5" s="30">
        <f>Body!O5</f>
        <v>1</v>
      </c>
    </row>
    <row r="6" spans="2:14" ht="12.75">
      <c r="B6" s="29" t="str">
        <f>Body!B6</f>
        <v>Venerová</v>
      </c>
      <c r="C6" s="5">
        <f>IF((C$26&lt;&gt;0),Body!C6/C$26*100,0)</f>
        <v>100</v>
      </c>
      <c r="D6" s="6">
        <f>IF((D$26&lt;&gt;0),Body!D6/D$26*100,0)</f>
        <v>100</v>
      </c>
      <c r="E6" s="6">
        <f>IF((E$26&lt;&gt;0),Body!E6/E$26*100,0)</f>
        <v>83.33333333333334</v>
      </c>
      <c r="F6" s="6">
        <f>IF((F$26&lt;&gt;0),Body!G6/F$26*100,0)</f>
        <v>100</v>
      </c>
      <c r="G6" s="6">
        <f>IF((G$26&lt;&gt;0),Body!H6/G$26*100,0)</f>
        <v>83.33333333333334</v>
      </c>
      <c r="H6" s="6">
        <f>IF((H$26&lt;&gt;0),Body!I6/H$26*100,0)</f>
        <v>87.5</v>
      </c>
      <c r="I6" s="6">
        <f>IF((I$26&lt;&gt;0),Body!J6/I$26*100,0)</f>
        <v>0</v>
      </c>
      <c r="J6" s="6">
        <f>IF((J$26&lt;&gt;0),Body!K6/J$26*100,0)</f>
        <v>88.88888888888889</v>
      </c>
      <c r="K6" s="6">
        <f>IF((K$26&lt;&gt;0),Body!L6/K$26*100,0)</f>
        <v>0</v>
      </c>
      <c r="L6" s="11">
        <f>Body!M6</f>
        <v>71</v>
      </c>
      <c r="M6" s="12">
        <f>Body!N6</f>
        <v>93.42105263157895</v>
      </c>
      <c r="N6" s="30">
        <f>Body!O6</f>
        <v>1</v>
      </c>
    </row>
    <row r="7" spans="2:14" ht="12.75">
      <c r="B7" s="29" t="str">
        <f>Body!B7</f>
        <v>Bohuslavová</v>
      </c>
      <c r="C7" s="5">
        <f>IF((C$26&lt;&gt;0),Body!C7/C$26*100,0)</f>
        <v>100</v>
      </c>
      <c r="D7" s="6">
        <f>IF((D$26&lt;&gt;0),Body!D7/D$26*100,0)</f>
        <v>100</v>
      </c>
      <c r="E7" s="6">
        <f>IF((E$26&lt;&gt;0),Body!E7/E$26*100,0)</f>
        <v>83.33333333333334</v>
      </c>
      <c r="F7" s="6">
        <f>IF((F$26&lt;&gt;0),Body!G7/F$26*100,0)</f>
        <v>66.66666666666666</v>
      </c>
      <c r="G7" s="6">
        <f>IF((G$26&lt;&gt;0),Body!H7/G$26*100,0)</f>
        <v>83.33333333333334</v>
      </c>
      <c r="H7" s="6">
        <f>IF((H$26&lt;&gt;0),Body!I7/H$26*100,0)</f>
        <v>75</v>
      </c>
      <c r="I7" s="6">
        <f>IF((I$26&lt;&gt;0),Body!J7/I$26*100,0)</f>
        <v>0</v>
      </c>
      <c r="J7" s="6">
        <f>IF((J$26&lt;&gt;0),Body!K7/J$26*100,0)</f>
        <v>100</v>
      </c>
      <c r="K7" s="6">
        <f>IF((K$26&lt;&gt;0),Body!L7/K$26*100,0)</f>
        <v>0</v>
      </c>
      <c r="L7" s="11">
        <f>Body!M7</f>
        <v>65</v>
      </c>
      <c r="M7" s="12">
        <f>Body!N7</f>
        <v>85.52631578947368</v>
      </c>
      <c r="N7" s="30">
        <f>Body!O7</f>
        <v>2</v>
      </c>
    </row>
    <row r="8" spans="2:14" ht="12.75">
      <c r="B8" s="29" t="str">
        <f>Body!B8</f>
        <v>Hornová</v>
      </c>
      <c r="C8" s="5">
        <f>IF((C$26&lt;&gt;0),Body!C8/C$26*100,0)</f>
        <v>100</v>
      </c>
      <c r="D8" s="6">
        <f>IF((D$26&lt;&gt;0),Body!D8/D$26*100,0)</f>
        <v>90</v>
      </c>
      <c r="E8" s="6">
        <f>IF((E$26&lt;&gt;0),Body!E8/E$26*100,0)</f>
        <v>83.33333333333334</v>
      </c>
      <c r="F8" s="6">
        <f>IF((F$26&lt;&gt;0),Body!G8/F$26*100,0)</f>
        <v>86.66666666666667</v>
      </c>
      <c r="G8" s="6">
        <f>IF((G$26&lt;&gt;0),Body!H8/G$26*100,0)</f>
        <v>87.5</v>
      </c>
      <c r="H8" s="6">
        <f>IF((H$26&lt;&gt;0),Body!I8/H$26*100,0)</f>
        <v>87.5</v>
      </c>
      <c r="I8" s="6">
        <f>IF((I$26&lt;&gt;0),Body!J8/I$26*100,0)</f>
        <v>0</v>
      </c>
      <c r="J8" s="6">
        <f>IF((J$26&lt;&gt;0),Body!K8/J$26*100,0)</f>
        <v>50</v>
      </c>
      <c r="K8" s="6">
        <f>IF((K$26&lt;&gt;0),Body!L8/K$26*100,0)</f>
        <v>0</v>
      </c>
      <c r="L8" s="11">
        <f>Body!M8</f>
        <v>65</v>
      </c>
      <c r="M8" s="12">
        <f>Body!N8</f>
        <v>85.52631578947368</v>
      </c>
      <c r="N8" s="30">
        <f>Body!O8</f>
        <v>2</v>
      </c>
    </row>
    <row r="9" spans="2:14" ht="12.75">
      <c r="B9" s="29" t="str">
        <f>Body!B9</f>
        <v>Carasová</v>
      </c>
      <c r="C9" s="5">
        <f>IF((C$26&lt;&gt;0),Body!C9/C$26*100,0)</f>
        <v>100</v>
      </c>
      <c r="D9" s="6">
        <f>IF((D$26&lt;&gt;0),Body!D9/D$26*100,0)</f>
        <v>90</v>
      </c>
      <c r="E9" s="6">
        <f>IF((E$26&lt;&gt;0),Body!E9/E$26*100,0)</f>
        <v>58.333333333333336</v>
      </c>
      <c r="F9" s="6">
        <f>IF((F$26&lt;&gt;0),Body!G9/F$26*100,0)</f>
        <v>76.66666666666667</v>
      </c>
      <c r="G9" s="6">
        <f>IF((G$26&lt;&gt;0),Body!H9/G$26*100,0)</f>
        <v>75</v>
      </c>
      <c r="H9" s="6">
        <f>IF((H$26&lt;&gt;0),Body!I9/H$26*100,0)</f>
        <v>62.5</v>
      </c>
      <c r="I9" s="6">
        <f>IF((I$26&lt;&gt;0),Body!J9/I$26*100,0)</f>
        <v>0</v>
      </c>
      <c r="J9" s="6">
        <f>IF((J$26&lt;&gt;0),Body!K9/J$26*100,0)</f>
        <v>55.55555555555556</v>
      </c>
      <c r="K9" s="6">
        <f>IF((K$26&lt;&gt;0),Body!L9/K$26*100,0)</f>
        <v>0</v>
      </c>
      <c r="L9" s="11">
        <f>Body!M9</f>
        <v>59.5</v>
      </c>
      <c r="M9" s="12">
        <f>Body!N9</f>
        <v>78.28947368421053</v>
      </c>
      <c r="N9" s="30">
        <f>Body!O9</f>
        <v>2.5</v>
      </c>
    </row>
    <row r="10" spans="2:14" ht="11.25" customHeight="1">
      <c r="B10" s="29" t="str">
        <f>Body!B10</f>
        <v>Vysočan</v>
      </c>
      <c r="C10" s="5">
        <f>IF((C$26&lt;&gt;0),Body!C10/C$26*100,0)</f>
        <v>100</v>
      </c>
      <c r="D10" s="6">
        <f>IF((D$26&lt;&gt;0),Body!D10/D$26*100,0)</f>
        <v>100</v>
      </c>
      <c r="E10" s="6">
        <f>IF((E$26&lt;&gt;0),Body!E10/E$26*100,0)</f>
        <v>83.33333333333334</v>
      </c>
      <c r="F10" s="6">
        <f>IF((F$26&lt;&gt;0),Body!G10/F$26*100,0)</f>
        <v>53.333333333333336</v>
      </c>
      <c r="G10" s="6">
        <f>IF((G$26&lt;&gt;0),Body!H10/G$26*100,0)</f>
        <v>62.5</v>
      </c>
      <c r="H10" s="6">
        <f>IF((H$26&lt;&gt;0),Body!I10/H$26*100,0)</f>
        <v>68.75</v>
      </c>
      <c r="I10" s="6">
        <f>IF((I$26&lt;&gt;0),Body!J10/I$26*100,0)</f>
        <v>0</v>
      </c>
      <c r="J10" s="6">
        <f>IF((J$26&lt;&gt;0),Body!K10/J$26*100,0)</f>
        <v>33.33333333333333</v>
      </c>
      <c r="K10" s="6">
        <f>IF((K$26&lt;&gt;0),Body!L10/K$26*100,0)</f>
        <v>0</v>
      </c>
      <c r="L10" s="11">
        <f>Body!M10</f>
        <v>55</v>
      </c>
      <c r="M10" s="12">
        <f>Body!N10</f>
        <v>72.36842105263158</v>
      </c>
      <c r="N10" s="30">
        <f>Body!O10</f>
        <v>3</v>
      </c>
    </row>
    <row r="11" spans="2:14" ht="12.75">
      <c r="B11" s="29" t="str">
        <f>Body!B11</f>
        <v>Dominová</v>
      </c>
      <c r="C11" s="5">
        <f>IF((C$26&lt;&gt;0),Body!C11/C$26*100,0)</f>
        <v>70</v>
      </c>
      <c r="D11" s="6">
        <f>IF((D$26&lt;&gt;0),Body!D11/D$26*100,0)</f>
        <v>80</v>
      </c>
      <c r="E11" s="6">
        <f>IF((E$26&lt;&gt;0),Body!E11/E$26*100,0)</f>
        <v>100</v>
      </c>
      <c r="F11" s="6">
        <f>IF((F$26&lt;&gt;0),Body!G11/F$26*100,0)</f>
        <v>33.33333333333333</v>
      </c>
      <c r="G11" s="6">
        <f>IF((G$26&lt;&gt;0),Body!H11/G$26*100,0)</f>
        <v>83.33333333333334</v>
      </c>
      <c r="H11" s="6">
        <f>IF((H$26&lt;&gt;0),Body!I11/H$26*100,0)</f>
        <v>0</v>
      </c>
      <c r="I11" s="6">
        <f>IF((I$26&lt;&gt;0),Body!J11/I$26*100,0)</f>
        <v>0</v>
      </c>
      <c r="J11" s="6">
        <f>IF((J$26&lt;&gt;0),Body!K11/J$26*100,0)</f>
        <v>100</v>
      </c>
      <c r="K11" s="6">
        <f>IF((K$26&lt;&gt;0),Body!L11/K$26*100,0)</f>
        <v>0</v>
      </c>
      <c r="L11" s="11">
        <f>Body!M11</f>
        <v>52</v>
      </c>
      <c r="M11" s="12">
        <f>Body!N11</f>
        <v>68.42105263157895</v>
      </c>
      <c r="N11" s="30">
        <f>Body!O11</f>
        <v>4</v>
      </c>
    </row>
    <row r="12" spans="2:14" ht="12.75">
      <c r="B12" s="29" t="str">
        <f>Body!B12</f>
        <v>Baštová</v>
      </c>
      <c r="C12" s="5">
        <f>IF((C$26&lt;&gt;0),Body!C12/C$26*100,0)</f>
        <v>100</v>
      </c>
      <c r="D12" s="6">
        <f>IF((D$26&lt;&gt;0),Body!D12/D$26*100,0)</f>
        <v>100</v>
      </c>
      <c r="E12" s="6">
        <f>IF((E$26&lt;&gt;0),Body!E12/E$26*100,0)</f>
        <v>83.33333333333334</v>
      </c>
      <c r="F12" s="6">
        <f>IF((F$26&lt;&gt;0),Body!G12/F$26*100,0)</f>
        <v>73.33333333333333</v>
      </c>
      <c r="G12" s="6">
        <f>IF((G$26&lt;&gt;0),Body!H12/G$26*100,0)</f>
        <v>33.33333333333333</v>
      </c>
      <c r="H12" s="6">
        <f>IF((H$26&lt;&gt;0),Body!I12/H$26*100,0)</f>
        <v>0</v>
      </c>
      <c r="I12" s="6">
        <f>IF((I$26&lt;&gt;0),Body!J12/I$26*100,0)</f>
        <v>0</v>
      </c>
      <c r="J12" s="6">
        <f>IF((J$26&lt;&gt;0),Body!K12/J$26*100,0)</f>
        <v>50</v>
      </c>
      <c r="K12" s="6">
        <f>IF((K$26&lt;&gt;0),Body!L12/K$26*100,0)</f>
        <v>0</v>
      </c>
      <c r="L12" s="11">
        <f>Body!M12</f>
        <v>48.5</v>
      </c>
      <c r="M12" s="12">
        <f>Body!N12</f>
        <v>63.81578947368421</v>
      </c>
      <c r="N12" s="30">
        <f>Body!O12</f>
        <v>4</v>
      </c>
    </row>
    <row r="13" spans="2:14" ht="12.75">
      <c r="B13" s="29" t="str">
        <f>Body!B13</f>
        <v>Joklová Veronika</v>
      </c>
      <c r="C13" s="5">
        <f>IF((C$26&lt;&gt;0),Body!C13/C$26*100,0)</f>
        <v>100</v>
      </c>
      <c r="D13" s="6">
        <f>IF((D$26&lt;&gt;0),Body!D13/D$26*100,0)</f>
        <v>80</v>
      </c>
      <c r="E13" s="6">
        <f>IF((E$26&lt;&gt;0),Body!E13/E$26*100,0)</f>
        <v>83.33333333333334</v>
      </c>
      <c r="F13" s="6">
        <f>IF((F$26&lt;&gt;0),Body!G13/F$26*100,0)</f>
        <v>33.33333333333333</v>
      </c>
      <c r="G13" s="6">
        <f>IF((G$26&lt;&gt;0),Body!H13/G$26*100,0)</f>
        <v>25</v>
      </c>
      <c r="H13" s="6">
        <f>IF((H$26&lt;&gt;0),Body!I13/H$26*100,0)</f>
        <v>87.5</v>
      </c>
      <c r="I13" s="6">
        <f>IF((I$26&lt;&gt;0),Body!J13/I$26*100,0)</f>
        <v>0</v>
      </c>
      <c r="J13" s="6">
        <f>IF((J$26&lt;&gt;0),Body!K13/J$26*100,0)</f>
        <v>44.44444444444444</v>
      </c>
      <c r="K13" s="6">
        <f>IF((K$26&lt;&gt;0),Body!L13/K$26*100,0)</f>
        <v>0</v>
      </c>
      <c r="L13" s="11">
        <f>Body!M13</f>
        <v>46</v>
      </c>
      <c r="M13" s="12">
        <f>Body!N13</f>
        <v>60.526315789473685</v>
      </c>
      <c r="N13" s="30">
        <f>Body!O13</f>
        <v>4</v>
      </c>
    </row>
    <row r="14" spans="2:14" ht="12.75">
      <c r="B14" s="29" t="str">
        <f>Body!B14</f>
        <v>Švecová</v>
      </c>
      <c r="C14" s="5">
        <f>IF((C$26&lt;&gt;0),Body!C14/C$26*100,0)</f>
        <v>0</v>
      </c>
      <c r="D14" s="6">
        <f>IF((D$26&lt;&gt;0),Body!D14/D$26*100,0)</f>
        <v>100</v>
      </c>
      <c r="E14" s="6">
        <f>IF((E$26&lt;&gt;0),Body!E14/E$26*100,0)</f>
        <v>0</v>
      </c>
      <c r="F14" s="6">
        <f>IF((F$26&lt;&gt;0),Body!G14/F$26*100,0)</f>
        <v>80</v>
      </c>
      <c r="G14" s="6">
        <f>IF((G$26&lt;&gt;0),Body!H14/G$26*100,0)</f>
        <v>58.333333333333336</v>
      </c>
      <c r="H14" s="6">
        <f>IF((H$26&lt;&gt;0),Body!I14/H$26*100,0)</f>
        <v>56.25</v>
      </c>
      <c r="I14" s="6">
        <f>IF((I$26&lt;&gt;0),Body!J14/I$26*100,0)</f>
        <v>0</v>
      </c>
      <c r="J14" s="6">
        <f>IF((J$26&lt;&gt;0),Body!K14/J$26*100,0)</f>
        <v>100</v>
      </c>
      <c r="K14" s="6">
        <f>IF((K$26&lt;&gt;0),Body!L14/K$26*100,0)</f>
        <v>0</v>
      </c>
      <c r="L14" s="11">
        <f>Body!M14</f>
        <v>43.5</v>
      </c>
      <c r="M14" s="12">
        <f>Body!N14</f>
        <v>57.23684210526315</v>
      </c>
      <c r="N14" s="30">
        <f>Body!O14</f>
        <v>4</v>
      </c>
    </row>
    <row r="15" spans="2:14" ht="12.75">
      <c r="B15" s="29" t="str">
        <f>Body!B15</f>
        <v>Sedláčková Bára</v>
      </c>
      <c r="C15" s="5">
        <f>IF((C$26&lt;&gt;0),Body!C15/C$26*100,0)</f>
        <v>60</v>
      </c>
      <c r="D15" s="6">
        <f>IF((D$26&lt;&gt;0),Body!D15/D$26*100,0)</f>
        <v>100</v>
      </c>
      <c r="E15" s="6">
        <f>IF((E$26&lt;&gt;0),Body!E15/E$26*100,0)</f>
        <v>50</v>
      </c>
      <c r="F15" s="6">
        <f>IF((F$26&lt;&gt;0),Body!G15/F$26*100,0)</f>
        <v>0</v>
      </c>
      <c r="G15" s="6">
        <f>IF((G$26&lt;&gt;0),Body!H15/G$26*100,0)</f>
        <v>100</v>
      </c>
      <c r="H15" s="6">
        <f>IF((H$26&lt;&gt;0),Body!I15/H$26*100,0)</f>
        <v>75</v>
      </c>
      <c r="I15" s="6">
        <f>IF((I$26&lt;&gt;0),Body!J15/I$26*100,0)</f>
        <v>0</v>
      </c>
      <c r="J15" s="6">
        <f>IF((J$26&lt;&gt;0),Body!K15/J$26*100,0)</f>
        <v>0</v>
      </c>
      <c r="K15" s="6">
        <f>IF((K$26&lt;&gt;0),Body!L15/K$26*100,0)</f>
        <v>0</v>
      </c>
      <c r="L15" s="11">
        <f>Body!M15</f>
        <v>42</v>
      </c>
      <c r="M15" s="12">
        <f>Body!N15</f>
        <v>55.26315789473685</v>
      </c>
      <c r="N15" s="30">
        <f>Body!O15</f>
        <v>4</v>
      </c>
    </row>
    <row r="16" spans="2:14" ht="12.75">
      <c r="B16" s="29" t="str">
        <f>Body!B16</f>
        <v>Valentová</v>
      </c>
      <c r="C16" s="5">
        <f>IF((C$26&lt;&gt;0),Body!C16/C$26*100,0)</f>
        <v>0</v>
      </c>
      <c r="D16" s="6">
        <f>IF((D$26&lt;&gt;0),Body!D16/D$26*100,0)</f>
        <v>100</v>
      </c>
      <c r="E16" s="6">
        <f>IF((E$26&lt;&gt;0),Body!E16/E$26*100,0)</f>
        <v>0</v>
      </c>
      <c r="F16" s="6">
        <f>IF((F$26&lt;&gt;0),Body!G16/F$26*100,0)</f>
        <v>66.66666666666666</v>
      </c>
      <c r="G16" s="6">
        <f>IF((G$26&lt;&gt;0),Body!H16/G$26*100,0)</f>
        <v>83.33333333333334</v>
      </c>
      <c r="H16" s="6">
        <f>IF((H$26&lt;&gt;0),Body!I16/H$26*100,0)</f>
        <v>0</v>
      </c>
      <c r="I16" s="6">
        <f>IF((I$26&lt;&gt;0),Body!J16/I$26*100,0)</f>
        <v>0</v>
      </c>
      <c r="J16" s="6">
        <f>IF((J$26&lt;&gt;0),Body!K16/J$26*100,0)</f>
        <v>11.11111111111111</v>
      </c>
      <c r="K16" s="6">
        <f>IF((K$26&lt;&gt;0),Body!L16/K$26*100,0)</f>
        <v>0</v>
      </c>
      <c r="L16" s="11">
        <f>Body!M16</f>
        <v>31</v>
      </c>
      <c r="M16" s="12">
        <f>Body!N16</f>
        <v>40.78947368421053</v>
      </c>
      <c r="N16" s="30">
        <f>Body!O16</f>
        <v>4</v>
      </c>
    </row>
    <row r="17" spans="2:14" ht="12.75">
      <c r="B17" s="29" t="str">
        <f>Body!B17</f>
        <v>Dolanský</v>
      </c>
      <c r="C17" s="5">
        <f>IF((C$26&lt;&gt;0),Body!C17/C$26*100,0)</f>
        <v>100</v>
      </c>
      <c r="D17" s="6">
        <f>IF((D$26&lt;&gt;0),Body!D17/D$26*100,0)</f>
        <v>100</v>
      </c>
      <c r="E17" s="6">
        <f>IF((E$26&lt;&gt;0),Body!E17/E$26*100,0)</f>
        <v>0</v>
      </c>
      <c r="F17" s="6">
        <f>IF((F$26&lt;&gt;0),Body!G17/F$26*100,0)</f>
        <v>66.66666666666666</v>
      </c>
      <c r="G17" s="6">
        <f>IF((G$26&lt;&gt;0),Body!H17/G$26*100,0)</f>
        <v>0</v>
      </c>
      <c r="H17" s="6">
        <f>IF((H$26&lt;&gt;0),Body!I17/H$26*100,0)</f>
        <v>0</v>
      </c>
      <c r="I17" s="6">
        <f>IF((I$26&lt;&gt;0),Body!J17/I$26*100,0)</f>
        <v>0</v>
      </c>
      <c r="J17" s="6">
        <f>IF((J$26&lt;&gt;0),Body!K17/J$26*100,0)</f>
        <v>0</v>
      </c>
      <c r="K17" s="6">
        <f>IF((K$26&lt;&gt;0),Body!L17/K$26*100,0)</f>
        <v>0</v>
      </c>
      <c r="L17" s="11">
        <f>Body!M17</f>
        <v>30</v>
      </c>
      <c r="M17" s="12">
        <f>Body!N17</f>
        <v>39.473684210526315</v>
      </c>
      <c r="N17" s="30">
        <f>Body!O17</f>
        <v>4</v>
      </c>
    </row>
    <row r="18" spans="2:14" ht="12.75">
      <c r="B18" s="29" t="str">
        <f>Body!B18</f>
        <v>Timmermansová</v>
      </c>
      <c r="C18" s="5">
        <f>IF((C$26&lt;&gt;0),Body!C18/C$26*100,0)</f>
        <v>70</v>
      </c>
      <c r="D18" s="6">
        <f>IF((D$26&lt;&gt;0),Body!D18/D$26*100,0)</f>
        <v>0</v>
      </c>
      <c r="E18" s="6">
        <f>IF((E$26&lt;&gt;0),Body!E18/E$26*100,0)</f>
        <v>58.333333333333336</v>
      </c>
      <c r="F18" s="6">
        <f>IF((F$26&lt;&gt;0),Body!G18/F$26*100,0)</f>
        <v>73.33333333333333</v>
      </c>
      <c r="G18" s="6">
        <f>IF((G$26&lt;&gt;0),Body!H18/G$26*100,0)</f>
        <v>0</v>
      </c>
      <c r="H18" s="6">
        <f>IF((H$26&lt;&gt;0),Body!I18/H$26*100,0)</f>
        <v>0</v>
      </c>
      <c r="I18" s="6">
        <f>IF((I$26&lt;&gt;0),Body!J18/I$26*100,0)</f>
        <v>0</v>
      </c>
      <c r="J18" s="6">
        <f>IF((J$26&lt;&gt;0),Body!K18/J$26*100,0)</f>
        <v>0</v>
      </c>
      <c r="K18" s="6">
        <f>IF((K$26&lt;&gt;0),Body!L18/K$26*100,0)</f>
        <v>0</v>
      </c>
      <c r="L18" s="11">
        <f>Body!M18</f>
        <v>25</v>
      </c>
      <c r="M18" s="12">
        <f>Body!N18</f>
        <v>32.89473684210527</v>
      </c>
      <c r="N18" s="30">
        <f>Body!O18</f>
        <v>4</v>
      </c>
    </row>
    <row r="19" spans="2:14" ht="12.75">
      <c r="B19" s="29" t="str">
        <f>Body!B19</f>
        <v>Vrbová Andrea</v>
      </c>
      <c r="C19" s="5">
        <f>IF((C$26&lt;&gt;0),Body!C19/C$26*100,0)</f>
        <v>70</v>
      </c>
      <c r="D19" s="6">
        <f>IF((D$26&lt;&gt;0),Body!D19/D$26*100,0)</f>
        <v>100</v>
      </c>
      <c r="E19" s="6">
        <f>IF((E$26&lt;&gt;0),Body!E19/E$26*100,0)</f>
        <v>58.333333333333336</v>
      </c>
      <c r="F19" s="6">
        <f>IF((F$26&lt;&gt;0),Body!G19/F$26*100,0)</f>
        <v>0</v>
      </c>
      <c r="G19" s="6">
        <f>IF((G$26&lt;&gt;0),Body!H19/G$26*100,0)</f>
        <v>0</v>
      </c>
      <c r="H19" s="6">
        <f>IF((H$26&lt;&gt;0),Body!I19/H$26*100,0)</f>
        <v>0</v>
      </c>
      <c r="I19" s="6">
        <f>IF((I$26&lt;&gt;0),Body!J19/I$26*100,0)</f>
        <v>0</v>
      </c>
      <c r="J19" s="6">
        <f>IF((J$26&lt;&gt;0),Body!K19/J$26*100,0)</f>
        <v>0</v>
      </c>
      <c r="K19" s="6">
        <f>IF((K$26&lt;&gt;0),Body!L19/K$26*100,0)</f>
        <v>0</v>
      </c>
      <c r="L19" s="11">
        <f>Body!M19</f>
        <v>24</v>
      </c>
      <c r="M19" s="12">
        <f>Body!N19</f>
        <v>31.57894736842105</v>
      </c>
      <c r="N19" s="30">
        <f>Body!O19</f>
        <v>4</v>
      </c>
    </row>
    <row r="20" spans="2:14" ht="12.75">
      <c r="B20" s="29" t="str">
        <f>Body!B20</f>
        <v>Havlíčková</v>
      </c>
      <c r="C20" s="5">
        <f>IF((C$26&lt;&gt;0),Body!C20/C$26*100,0)</f>
        <v>0</v>
      </c>
      <c r="D20" s="6">
        <f>IF((D$26&lt;&gt;0),Body!D20/D$26*100,0)</f>
        <v>0</v>
      </c>
      <c r="E20" s="6">
        <f>IF((E$26&lt;&gt;0),Body!E20/E$26*100,0)</f>
        <v>83.33333333333334</v>
      </c>
      <c r="F20" s="6">
        <f>IF((F$26&lt;&gt;0),Body!G20/F$26*100,0)</f>
        <v>0</v>
      </c>
      <c r="G20" s="6">
        <f>IF((G$26&lt;&gt;0),Body!H20/G$26*100,0)</f>
        <v>83.33333333333334</v>
      </c>
      <c r="H20" s="6">
        <f>IF((H$26&lt;&gt;0),Body!I20/H$26*100,0)</f>
        <v>0</v>
      </c>
      <c r="I20" s="6">
        <f>IF((I$26&lt;&gt;0),Body!J20/I$26*100,0)</f>
        <v>0</v>
      </c>
      <c r="J20" s="6">
        <f>IF((J$26&lt;&gt;0),Body!K20/J$26*100,0)</f>
        <v>0</v>
      </c>
      <c r="K20" s="6">
        <f>IF((K$26&lt;&gt;0),Body!L20/K$26*100,0)</f>
        <v>0</v>
      </c>
      <c r="L20" s="11">
        <f>Body!M20</f>
        <v>20</v>
      </c>
      <c r="M20" s="12">
        <f>Body!N20</f>
        <v>26.31578947368421</v>
      </c>
      <c r="N20" s="30">
        <f>Body!O20</f>
        <v>4</v>
      </c>
    </row>
    <row r="21" spans="2:14" ht="12.75">
      <c r="B21" s="29" t="str">
        <f>Body!B21</f>
        <v>Kalenský</v>
      </c>
      <c r="C21" s="5">
        <f>IF((C$26&lt;&gt;0),Body!C21/C$26*100,0)</f>
        <v>0</v>
      </c>
      <c r="D21" s="6">
        <f>IF((D$26&lt;&gt;0),Body!D21/D$26*100,0)</f>
        <v>100</v>
      </c>
      <c r="E21" s="6">
        <f>IF((E$26&lt;&gt;0),Body!E21/E$26*100,0)</f>
        <v>0</v>
      </c>
      <c r="F21" s="6">
        <f>IF((F$26&lt;&gt;0),Body!G21/F$26*100,0)</f>
        <v>0</v>
      </c>
      <c r="G21" s="6">
        <f>IF((G$26&lt;&gt;0),Body!H21/G$26*100,0)</f>
        <v>0</v>
      </c>
      <c r="H21" s="6">
        <f>IF((H$26&lt;&gt;0),Body!I21/H$26*100,0)</f>
        <v>0</v>
      </c>
      <c r="I21" s="6">
        <f>IF((I$26&lt;&gt;0),Body!J21/I$26*100,0)</f>
        <v>0</v>
      </c>
      <c r="J21" s="6">
        <f>IF((J$26&lt;&gt;0),Body!K21/J$26*100,0)</f>
        <v>0</v>
      </c>
      <c r="K21" s="6">
        <f>IF((K$26&lt;&gt;0),Body!L21/K$26*100,0)</f>
        <v>0</v>
      </c>
      <c r="L21" s="11">
        <f>Body!M21</f>
        <v>10</v>
      </c>
      <c r="M21" s="12">
        <f>Body!N21</f>
        <v>13.157894736842104</v>
      </c>
      <c r="N21" s="30">
        <f>Body!O21</f>
        <v>4</v>
      </c>
    </row>
    <row r="22" spans="2:14" ht="12.75">
      <c r="B22" s="29" t="str">
        <f>Body!B22</f>
        <v>Bilenčuková</v>
      </c>
      <c r="C22" s="5">
        <f>IF((C$26&lt;&gt;0),Body!C22/C$26*100,0)</f>
        <v>0</v>
      </c>
      <c r="D22" s="6">
        <f>IF((D$26&lt;&gt;0),Body!D22/D$26*100,0)</f>
        <v>100</v>
      </c>
      <c r="E22" s="6">
        <f>IF((E$26&lt;&gt;0),Body!E22/E$26*100,0)</f>
        <v>0</v>
      </c>
      <c r="F22" s="6">
        <f>IF((F$26&lt;&gt;0),Body!G22/F$26*100,0)</f>
        <v>0</v>
      </c>
      <c r="G22" s="6">
        <f>IF((G$26&lt;&gt;0),Body!H22/G$26*100,0)</f>
        <v>0</v>
      </c>
      <c r="H22" s="6">
        <f>IF((H$26&lt;&gt;0),Body!I22/H$26*100,0)</f>
        <v>0</v>
      </c>
      <c r="I22" s="6">
        <f>IF((I$26&lt;&gt;0),Body!J22/I$26*100,0)</f>
        <v>0</v>
      </c>
      <c r="J22" s="6">
        <f>IF((J$26&lt;&gt;0),Body!K22/J$26*100,0)</f>
        <v>0</v>
      </c>
      <c r="K22" s="6">
        <f>IF((K$26&lt;&gt;0),Body!L22/K$26*100,0)</f>
        <v>0</v>
      </c>
      <c r="L22" s="11">
        <f>Body!M22</f>
        <v>10</v>
      </c>
      <c r="M22" s="12">
        <f>Body!N22</f>
        <v>13.157894736842104</v>
      </c>
      <c r="N22" s="30">
        <f>Body!O22</f>
        <v>4</v>
      </c>
    </row>
    <row r="23" spans="2:14" ht="12.75">
      <c r="B23" s="29">
        <f>Body!B23</f>
        <v>0</v>
      </c>
      <c r="C23" s="5">
        <f>IF((C$26&lt;&gt;0),Body!C23/C$26*100,0)</f>
        <v>0</v>
      </c>
      <c r="D23" s="6">
        <f>IF((D$26&lt;&gt;0),Body!D23/D$26*100,0)</f>
        <v>0</v>
      </c>
      <c r="E23" s="6">
        <f>IF((E$26&lt;&gt;0),Body!E23/E$26*100,0)</f>
        <v>0</v>
      </c>
      <c r="F23" s="6">
        <f>IF((F$26&lt;&gt;0),Body!G23/F$26*100,0)</f>
        <v>0</v>
      </c>
      <c r="G23" s="6">
        <f>IF((G$26&lt;&gt;0),Body!H23/G$26*100,0)</f>
        <v>0</v>
      </c>
      <c r="H23" s="6">
        <f>IF((H$26&lt;&gt;0),Body!I23/H$26*100,0)</f>
        <v>0</v>
      </c>
      <c r="I23" s="6">
        <f>IF((I$26&lt;&gt;0),Body!J23/I$26*100,0)</f>
        <v>0</v>
      </c>
      <c r="J23" s="6">
        <f>IF((J$26&lt;&gt;0),Body!K23/J$26*100,0)</f>
        <v>0</v>
      </c>
      <c r="K23" s="6">
        <f>IF((K$26&lt;&gt;0),Body!L23/K$26*100,0)</f>
        <v>0</v>
      </c>
      <c r="L23" s="11">
        <f>Body!M23</f>
        <v>0</v>
      </c>
      <c r="M23" s="12">
        <f>Body!N23</f>
        <v>0</v>
      </c>
      <c r="N23" s="30">
        <f>Body!O23</f>
        <v>4</v>
      </c>
    </row>
    <row r="24" spans="2:14" ht="12.75">
      <c r="B24" s="29">
        <f>Body!B23</f>
        <v>0</v>
      </c>
      <c r="C24" s="5">
        <f>IF((C$26&lt;&gt;0),Body!C23/C$26*100,0)</f>
        <v>0</v>
      </c>
      <c r="D24" s="6">
        <f>IF((D$26&lt;&gt;0),Body!D23/D$26*100,0)</f>
        <v>0</v>
      </c>
      <c r="E24" s="6">
        <f>IF((E$26&lt;&gt;0),Body!E23/E$26*100,0)</f>
        <v>0</v>
      </c>
      <c r="F24" s="6">
        <f>IF((F$26&lt;&gt;0),Body!G23/F$26*100,0)</f>
        <v>0</v>
      </c>
      <c r="G24" s="6">
        <f>IF((G$26&lt;&gt;0),Body!H23/G$26*100,0)</f>
        <v>0</v>
      </c>
      <c r="H24" s="6">
        <f>IF((H$26&lt;&gt;0),Body!I23/H$26*100,0)</f>
        <v>0</v>
      </c>
      <c r="I24" s="6">
        <f>IF((I$26&lt;&gt;0),Body!J23/I$26*100,0)</f>
        <v>0</v>
      </c>
      <c r="J24" s="6">
        <f>IF((J$26&lt;&gt;0),Body!K23/J$26*100,0)</f>
        <v>0</v>
      </c>
      <c r="K24" s="6">
        <f>IF((K$26&lt;&gt;0),Body!L23/K$26*100,0)</f>
        <v>0</v>
      </c>
      <c r="L24" s="11">
        <f>Body!M23</f>
        <v>0</v>
      </c>
      <c r="M24" s="12">
        <f>Body!N23</f>
        <v>0</v>
      </c>
      <c r="N24" s="30">
        <f>Body!O23</f>
        <v>4</v>
      </c>
    </row>
    <row r="25" spans="2:14" ht="13.5" thickBot="1">
      <c r="B25" s="29">
        <f>Body!B24</f>
        <v>0</v>
      </c>
      <c r="C25" s="5">
        <f>IF((C$26&lt;&gt;0),Body!C24/C$26*100,0)</f>
        <v>0</v>
      </c>
      <c r="D25" s="6">
        <f>IF((D$26&lt;&gt;0),Body!D24/D$26*100,0)</f>
        <v>0</v>
      </c>
      <c r="E25" s="6">
        <f>IF((E$26&lt;&gt;0),Body!E24/E$26*100,0)</f>
        <v>0</v>
      </c>
      <c r="F25" s="6">
        <f>IF((F$26&lt;&gt;0),Body!G24/F$26*100,0)</f>
        <v>0</v>
      </c>
      <c r="G25" s="6">
        <f>IF((G$26&lt;&gt;0),Body!H24/G$26*100,0)</f>
        <v>0</v>
      </c>
      <c r="H25" s="6">
        <f>IF((H$26&lt;&gt;0),Body!I24/H$26*100,0)</f>
        <v>0</v>
      </c>
      <c r="I25" s="6">
        <f>IF((I$26&lt;&gt;0),Body!J24/I$26*100,0)</f>
        <v>0</v>
      </c>
      <c r="J25" s="6">
        <f>IF((J$26&lt;&gt;0),Body!K24/J$26*100,0)</f>
        <v>0</v>
      </c>
      <c r="K25" s="6">
        <f>IF((K$26&lt;&gt;0),Body!L24/K$26*100,0)</f>
        <v>0</v>
      </c>
      <c r="L25" s="11">
        <f>Body!M24</f>
        <v>0</v>
      </c>
      <c r="M25" s="12">
        <f>Body!N24</f>
        <v>0</v>
      </c>
      <c r="N25" s="30">
        <f>Body!O24</f>
        <v>4</v>
      </c>
    </row>
    <row r="26" spans="2:14" ht="13.5" thickBot="1">
      <c r="B26" s="31" t="s">
        <v>7</v>
      </c>
      <c r="C26" s="32">
        <f>Body!C25</f>
        <v>10</v>
      </c>
      <c r="D26" s="33">
        <f>Body!D25</f>
        <v>10</v>
      </c>
      <c r="E26" s="33">
        <f>Body!E25</f>
        <v>12</v>
      </c>
      <c r="F26" s="33">
        <f>Body!G25</f>
        <v>15</v>
      </c>
      <c r="G26" s="33">
        <f>Body!H25</f>
        <v>12</v>
      </c>
      <c r="H26" s="33">
        <f>Body!I25</f>
        <v>8</v>
      </c>
      <c r="I26" s="33">
        <f>Body!J25</f>
        <v>0</v>
      </c>
      <c r="J26" s="33">
        <f>Body!K25</f>
        <v>9</v>
      </c>
      <c r="K26" s="33">
        <f>Body!L25</f>
        <v>0</v>
      </c>
      <c r="L26" s="34">
        <f>SUM(C26:K26)</f>
        <v>76</v>
      </c>
      <c r="M26" s="35">
        <f>(L26/$L$26)*100</f>
        <v>100</v>
      </c>
      <c r="N26" s="36">
        <f>IF(M26&gt;=95,1,IF(M26&gt;=85,2,IF(M26&gt;=75,3,4)))</f>
        <v>1</v>
      </c>
    </row>
    <row r="2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Plato, Aristotle &amp;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Lukáš Novák</cp:lastModifiedBy>
  <cp:lastPrinted>2004-12-05T23:23:56Z</cp:lastPrinted>
  <dcterms:created xsi:type="dcterms:W3CDTF">2003-10-14T11:16:36Z</dcterms:created>
  <dcterms:modified xsi:type="dcterms:W3CDTF">2015-05-18T23:24:37Z</dcterms:modified>
  <cp:category/>
  <cp:version/>
  <cp:contentType/>
  <cp:contentStatus/>
</cp:coreProperties>
</file>